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10407_Backup\勞工局公文電子檔\EBAS公告\10.109年度EBAS公告調查表\1090923請各一級機關及各區公所(和平區公所除外)查填109年度中央對直轄市及縣市政府預算考核項目第3季表件，於109年10月8日下班前送達本處。\"/>
    </mc:Choice>
  </mc:AlternateContent>
  <bookViews>
    <workbookView xWindow="-105" yWindow="-105" windowWidth="23250" windowHeight="12570" activeTab="3"/>
  </bookViews>
  <sheets>
    <sheet name="社福1" sheetId="14" r:id="rId1"/>
    <sheet name="教育2" sheetId="9" r:id="rId2"/>
    <sheet name="表3產表方式" sheetId="12" r:id="rId3"/>
    <sheet name="民間4" sheetId="13" r:id="rId4"/>
  </sheets>
  <definedNames>
    <definedName name="_xlnm.Print_Area" localSheetId="3">民間4!$A$1:$I$149</definedName>
    <definedName name="_xlnm.Print_Area" localSheetId="0">社福1!$A$1:$O$118</definedName>
    <definedName name="_xlnm.Print_Area" localSheetId="1">教育2!$A$6:$J$41</definedName>
    <definedName name="_xlnm.Print_Titles" localSheetId="3">民間4!$1:$5</definedName>
    <definedName name="_xlnm.Print_Titles" localSheetId="0">社福1!$1:$6</definedName>
    <definedName name="_xlnm.Print_Titles" localSheetId="1">教育2!$1:$5</definedName>
  </definedNames>
  <calcPr calcId="152511"/>
</workbook>
</file>

<file path=xl/calcChain.xml><?xml version="1.0" encoding="utf-8"?>
<calcChain xmlns="http://schemas.openxmlformats.org/spreadsheetml/2006/main">
  <c r="E6" i="13" l="1"/>
  <c r="M96" i="14" l="1"/>
  <c r="J124" i="14" l="1"/>
  <c r="E124" i="14"/>
  <c r="C124" i="14" s="1"/>
  <c r="D124" i="14"/>
  <c r="F123" i="14"/>
  <c r="E123" i="14"/>
  <c r="C123" i="14" s="1"/>
  <c r="D123" i="14"/>
  <c r="J122" i="14"/>
  <c r="F122" i="14"/>
  <c r="E122" i="14"/>
  <c r="D122" i="14"/>
  <c r="E97" i="14"/>
  <c r="C97" i="14" s="1"/>
  <c r="F96" i="14"/>
  <c r="F95" i="14"/>
  <c r="E95" i="14"/>
  <c r="C95" i="14" s="1"/>
  <c r="M94" i="14"/>
  <c r="M91" i="14" s="1"/>
  <c r="G94" i="14"/>
  <c r="D94" i="14"/>
  <c r="F93" i="14"/>
  <c r="E93" i="14"/>
  <c r="D93" i="14"/>
  <c r="C93" i="14"/>
  <c r="F92" i="14"/>
  <c r="E92" i="14"/>
  <c r="D92" i="14"/>
  <c r="G91" i="14"/>
  <c r="D91" i="14" s="1"/>
  <c r="O82" i="14"/>
  <c r="N82" i="14"/>
  <c r="N47" i="14" s="1"/>
  <c r="E81" i="14"/>
  <c r="C81" i="14" s="1"/>
  <c r="E80" i="14"/>
  <c r="C80" i="14" s="1"/>
  <c r="E79" i="14"/>
  <c r="C79" i="14" s="1"/>
  <c r="E78" i="14"/>
  <c r="C78" i="14" s="1"/>
  <c r="E77" i="14"/>
  <c r="C77" i="14" s="1"/>
  <c r="E76" i="14"/>
  <c r="C76" i="14" s="1"/>
  <c r="E75" i="14"/>
  <c r="C75" i="14" s="1"/>
  <c r="E74" i="14"/>
  <c r="C74" i="14" s="1"/>
  <c r="F73" i="14"/>
  <c r="E73" i="14"/>
  <c r="C73" i="14" s="1"/>
  <c r="E72" i="14"/>
  <c r="C72" i="14" s="1"/>
  <c r="E71" i="14"/>
  <c r="C71" i="14" s="1"/>
  <c r="F70" i="14"/>
  <c r="E70" i="14"/>
  <c r="C70" i="14" s="1"/>
  <c r="H69" i="14"/>
  <c r="H53" i="14" s="1"/>
  <c r="F68" i="14"/>
  <c r="E68" i="14"/>
  <c r="C68" i="14" s="1"/>
  <c r="F67" i="14"/>
  <c r="E67" i="14"/>
  <c r="C67" i="14" s="1"/>
  <c r="F66" i="14"/>
  <c r="E66" i="14"/>
  <c r="C66" i="14" s="1"/>
  <c r="F65" i="14"/>
  <c r="E65" i="14"/>
  <c r="C65" i="14"/>
  <c r="F64" i="14"/>
  <c r="E64" i="14"/>
  <c r="C64" i="14" s="1"/>
  <c r="F63" i="14"/>
  <c r="E63" i="14"/>
  <c r="C63" i="14" s="1"/>
  <c r="F62" i="14"/>
  <c r="E62" i="14"/>
  <c r="C62" i="14" s="1"/>
  <c r="E61" i="14"/>
  <c r="C61" i="14" s="1"/>
  <c r="E60" i="14"/>
  <c r="C60" i="14" s="1"/>
  <c r="E59" i="14"/>
  <c r="C59" i="14" s="1"/>
  <c r="E58" i="14"/>
  <c r="C58" i="14" s="1"/>
  <c r="E57" i="14"/>
  <c r="C57" i="14" s="1"/>
  <c r="E56" i="14"/>
  <c r="C56" i="14" s="1"/>
  <c r="E55" i="14"/>
  <c r="C55" i="14" s="1"/>
  <c r="E54" i="14"/>
  <c r="C54" i="14" s="1"/>
  <c r="M53" i="14"/>
  <c r="G53" i="14"/>
  <c r="D53" i="14" s="1"/>
  <c r="F52" i="14"/>
  <c r="E52" i="14"/>
  <c r="C52" i="14"/>
  <c r="F51" i="14"/>
  <c r="E51" i="14"/>
  <c r="C51" i="14" s="1"/>
  <c r="F50" i="14"/>
  <c r="E50" i="14"/>
  <c r="C50" i="14" s="1"/>
  <c r="F49" i="14"/>
  <c r="E49" i="14"/>
  <c r="C49" i="14" s="1"/>
  <c r="F48" i="14"/>
  <c r="E48" i="14"/>
  <c r="C48" i="14" s="1"/>
  <c r="O47" i="14"/>
  <c r="M47" i="14"/>
  <c r="G47" i="14"/>
  <c r="D47" i="14"/>
  <c r="F46" i="14"/>
  <c r="E46" i="14"/>
  <c r="C46" i="14" s="1"/>
  <c r="D46" i="14"/>
  <c r="F45" i="14"/>
  <c r="E45" i="14"/>
  <c r="C45" i="14" s="1"/>
  <c r="F44" i="14"/>
  <c r="E44" i="14"/>
  <c r="C44" i="14" s="1"/>
  <c r="O43" i="14"/>
  <c r="N43" i="14"/>
  <c r="H43" i="14"/>
  <c r="G43" i="14"/>
  <c r="D43" i="14" s="1"/>
  <c r="E43" i="14"/>
  <c r="F42" i="14"/>
  <c r="E42" i="14"/>
  <c r="D42" i="14"/>
  <c r="C42" i="14"/>
  <c r="F41" i="14"/>
  <c r="E41" i="14"/>
  <c r="C41" i="14" s="1"/>
  <c r="D41" i="14"/>
  <c r="F40" i="14"/>
  <c r="E40" i="14"/>
  <c r="D40" i="14"/>
  <c r="F39" i="14"/>
  <c r="E39" i="14"/>
  <c r="C39" i="14" s="1"/>
  <c r="F38" i="14"/>
  <c r="E38" i="14"/>
  <c r="C38" i="14" s="1"/>
  <c r="F37" i="14"/>
  <c r="E37" i="14"/>
  <c r="C37" i="14" s="1"/>
  <c r="F36" i="14"/>
  <c r="E36" i="14"/>
  <c r="C36" i="14" s="1"/>
  <c r="F35" i="14"/>
  <c r="E35" i="14"/>
  <c r="C35" i="14"/>
  <c r="F34" i="14"/>
  <c r="E34" i="14"/>
  <c r="D34" i="14"/>
  <c r="O33" i="14"/>
  <c r="N33" i="14"/>
  <c r="M33" i="14"/>
  <c r="H33" i="14"/>
  <c r="E33" i="14" s="1"/>
  <c r="G33" i="14"/>
  <c r="F33" i="14" s="1"/>
  <c r="F32" i="14"/>
  <c r="E32" i="14"/>
  <c r="C32" i="14" s="1"/>
  <c r="F31" i="14"/>
  <c r="E31" i="14"/>
  <c r="C31" i="14"/>
  <c r="F30" i="14"/>
  <c r="E30" i="14"/>
  <c r="C30" i="14" s="1"/>
  <c r="F29" i="14"/>
  <c r="E29" i="14"/>
  <c r="D29" i="14"/>
  <c r="O28" i="14"/>
  <c r="N28" i="14"/>
  <c r="M28" i="14"/>
  <c r="H28" i="14"/>
  <c r="E28" i="14" s="1"/>
  <c r="G28" i="14"/>
  <c r="D28" i="14" s="1"/>
  <c r="F27" i="14"/>
  <c r="E27" i="14"/>
  <c r="C27" i="14" s="1"/>
  <c r="F26" i="14"/>
  <c r="E26" i="14"/>
  <c r="C26" i="14" s="1"/>
  <c r="O25" i="14"/>
  <c r="N25" i="14"/>
  <c r="M25" i="14"/>
  <c r="H25" i="14"/>
  <c r="E25" i="14" s="1"/>
  <c r="G25" i="14"/>
  <c r="D25" i="14" s="1"/>
  <c r="F24" i="14"/>
  <c r="E24" i="14"/>
  <c r="C24" i="14" s="1"/>
  <c r="F23" i="14"/>
  <c r="E23" i="14"/>
  <c r="C23" i="14" s="1"/>
  <c r="E22" i="14"/>
  <c r="F21" i="14"/>
  <c r="E21" i="14"/>
  <c r="C21" i="14" s="1"/>
  <c r="F20" i="14"/>
  <c r="E20" i="14"/>
  <c r="C20" i="14"/>
  <c r="F19" i="14"/>
  <c r="E19" i="14"/>
  <c r="D19" i="14"/>
  <c r="C19" i="14"/>
  <c r="O18" i="14"/>
  <c r="N18" i="14"/>
  <c r="M18" i="14"/>
  <c r="H18" i="14"/>
  <c r="E18" i="14" s="1"/>
  <c r="G18" i="14"/>
  <c r="D18" i="14" s="1"/>
  <c r="F17" i="14"/>
  <c r="E17" i="14"/>
  <c r="C17" i="14" s="1"/>
  <c r="F16" i="14"/>
  <c r="E16" i="14"/>
  <c r="C16" i="14" s="1"/>
  <c r="F15" i="14"/>
  <c r="E15" i="14"/>
  <c r="C15" i="14" s="1"/>
  <c r="F14" i="14"/>
  <c r="E14" i="14"/>
  <c r="C14" i="14" s="1"/>
  <c r="F13" i="14"/>
  <c r="E13" i="14"/>
  <c r="C13" i="14"/>
  <c r="F12" i="14"/>
  <c r="E12" i="14"/>
  <c r="D12" i="14"/>
  <c r="F11" i="14"/>
  <c r="E11" i="14"/>
  <c r="D11" i="14"/>
  <c r="F10" i="14"/>
  <c r="E10" i="14"/>
  <c r="D10" i="14"/>
  <c r="C10" i="14" s="1"/>
  <c r="O9" i="14"/>
  <c r="N9" i="14"/>
  <c r="M9" i="14"/>
  <c r="H9" i="14"/>
  <c r="E9" i="14" s="1"/>
  <c r="G9" i="14"/>
  <c r="D9" i="14" s="1"/>
  <c r="E53" i="14" l="1"/>
  <c r="H47" i="14"/>
  <c r="E47" i="14" s="1"/>
  <c r="C47" i="14" s="1"/>
  <c r="C40" i="14"/>
  <c r="E69" i="14"/>
  <c r="C69" i="14" s="1"/>
  <c r="C122" i="14"/>
  <c r="C25" i="14"/>
  <c r="C34" i="14"/>
  <c r="C92" i="14"/>
  <c r="C53" i="14"/>
  <c r="F47" i="14"/>
  <c r="F53" i="14"/>
  <c r="F43" i="14"/>
  <c r="C43" i="14"/>
  <c r="D33" i="14"/>
  <c r="C33" i="14" s="1"/>
  <c r="C28" i="14"/>
  <c r="C29" i="14"/>
  <c r="F25" i="14"/>
  <c r="F18" i="14"/>
  <c r="C18" i="14"/>
  <c r="F9" i="14"/>
  <c r="N8" i="14"/>
  <c r="N7" i="14" s="1"/>
  <c r="C11" i="14"/>
  <c r="C12" i="14"/>
  <c r="O8" i="14"/>
  <c r="O7" i="14" s="1"/>
  <c r="M8" i="14"/>
  <c r="M7" i="14" s="1"/>
  <c r="C9" i="14"/>
  <c r="G8" i="14"/>
  <c r="H94" i="14"/>
  <c r="E96" i="14"/>
  <c r="C96" i="14" s="1"/>
  <c r="F28" i="14"/>
  <c r="H8" i="14" l="1"/>
  <c r="F8" i="14"/>
  <c r="E8" i="14"/>
  <c r="E94" i="14"/>
  <c r="C94" i="14" s="1"/>
  <c r="H91" i="14"/>
  <c r="H7" i="14" s="1"/>
  <c r="E7" i="14" s="1"/>
  <c r="F94" i="14"/>
  <c r="G7" i="14"/>
  <c r="D7" i="14" s="1"/>
  <c r="D8" i="14"/>
  <c r="C8" i="14" l="1"/>
  <c r="E91" i="14"/>
  <c r="C91" i="14" s="1"/>
  <c r="F91" i="14"/>
  <c r="F7" i="14" s="1"/>
  <c r="C7" i="14"/>
  <c r="I8" i="9" l="1"/>
  <c r="I11" i="9"/>
  <c r="I29" i="9"/>
  <c r="I35" i="9"/>
  <c r="I7" i="9" l="1"/>
  <c r="I6" i="9" l="1"/>
  <c r="F39" i="9" l="1"/>
  <c r="J39" i="9" s="1"/>
  <c r="F38" i="9"/>
  <c r="F37" i="9"/>
  <c r="F36" i="9"/>
  <c r="F35" i="9" s="1"/>
  <c r="J35" i="9" s="1"/>
  <c r="H35" i="9"/>
  <c r="G35" i="9"/>
  <c r="F34" i="9"/>
  <c r="J34" i="9" s="1"/>
  <c r="F33" i="9"/>
  <c r="J33" i="9" s="1"/>
  <c r="F32" i="9"/>
  <c r="J32" i="9" s="1"/>
  <c r="F31" i="9"/>
  <c r="F30" i="9"/>
  <c r="G29" i="9"/>
  <c r="F28" i="9"/>
  <c r="F27" i="9"/>
  <c r="F26" i="9"/>
  <c r="F25" i="9"/>
  <c r="F24" i="9"/>
  <c r="F23" i="9"/>
  <c r="F22" i="9"/>
  <c r="F21" i="9"/>
  <c r="F20" i="9"/>
  <c r="F19" i="9"/>
  <c r="F18" i="9"/>
  <c r="F17" i="9"/>
  <c r="F16" i="9"/>
  <c r="F15" i="9"/>
  <c r="F14" i="9"/>
  <c r="F13" i="9"/>
  <c r="F12" i="9"/>
  <c r="H11" i="9"/>
  <c r="G11" i="9"/>
  <c r="F10" i="9"/>
  <c r="F9" i="9"/>
  <c r="H8" i="9"/>
  <c r="H7" i="9" s="1"/>
  <c r="H6" i="9" s="1"/>
  <c r="G8" i="9"/>
  <c r="G7" i="9" l="1"/>
  <c r="G6" i="9" s="1"/>
  <c r="F29" i="9"/>
  <c r="J29" i="9" s="1"/>
  <c r="F11" i="9"/>
  <c r="J11" i="9" s="1"/>
  <c r="F8" i="9"/>
  <c r="F7" i="9" l="1"/>
  <c r="J8" i="9"/>
  <c r="F6" i="9" l="1"/>
  <c r="J6" i="9" s="1"/>
  <c r="J7" i="9"/>
</calcChain>
</file>

<file path=xl/comments1.xml><?xml version="1.0" encoding="utf-8"?>
<comments xmlns="http://schemas.openxmlformats.org/spreadsheetml/2006/main">
  <authors>
    <author/>
  </authors>
  <commentList>
    <comment ref="F29" authorId="0" shapeId="0">
      <text>
        <r>
          <rPr>
            <sz val="11"/>
            <color theme="1"/>
            <rFont val="Arial"/>
            <family val="2"/>
          </rPr>
          <t>======
ID#AAAAI28-95s
f42581    (2020-01-20 15:32:40)
含幼兒園、收支對列
212~215</t>
        </r>
      </text>
    </comment>
  </commentList>
</comments>
</file>

<file path=xl/comments2.xml><?xml version="1.0" encoding="utf-8"?>
<comments xmlns="http://schemas.openxmlformats.org/spreadsheetml/2006/main">
  <authors>
    <author>張壹軫</author>
  </authors>
  <commentList>
    <comment ref="A4" authorId="0" shapeId="0">
      <text>
        <r>
          <rPr>
            <b/>
            <sz val="12"/>
            <color indexed="81"/>
            <rFont val="標楷體"/>
            <family val="4"/>
            <charset val="136"/>
          </rPr>
          <t>業務計畫－工作計畫－（分支計畫）－一級用途別－二級用途別</t>
        </r>
        <r>
          <rPr>
            <sz val="9"/>
            <color indexed="81"/>
            <rFont val="Tahoma"/>
            <family val="2"/>
          </rPr>
          <t xml:space="preserve">
</t>
        </r>
      </text>
    </comment>
    <comment ref="E4" authorId="0" shapeId="0">
      <text>
        <r>
          <rPr>
            <b/>
            <sz val="12"/>
            <color indexed="81"/>
            <rFont val="標楷體"/>
            <family val="4"/>
            <charset val="136"/>
          </rPr>
          <t>1.請查填實付數，並請查填至千元，倘未滿千元則取至小數點第1位，如：382元則查填為0.4千元；實付數超過1千元，請直接四捨五入至千元，如：1500元則查填為2千元)。
2.請注意是否有超預算執行的情形。</t>
        </r>
        <r>
          <rPr>
            <sz val="9"/>
            <color indexed="81"/>
            <rFont val="Tahoma"/>
            <family val="2"/>
          </rPr>
          <t xml:space="preserve">
</t>
        </r>
      </text>
    </comment>
  </commentList>
</comments>
</file>

<file path=xl/sharedStrings.xml><?xml version="1.0" encoding="utf-8"?>
<sst xmlns="http://schemas.openxmlformats.org/spreadsheetml/2006/main" count="1245" uniqueCount="490">
  <si>
    <t>單位：千元</t>
  </si>
  <si>
    <t>計畫
編號</t>
  </si>
  <si>
    <t>臺中市政府109年度社會福利補助經費計畫分配及執行明細表</t>
    <phoneticPr fontId="6" type="noConversion"/>
  </si>
  <si>
    <t>表1</t>
    <phoneticPr fontId="6" type="noConversion"/>
  </si>
  <si>
    <t>計畫名稱</t>
    <phoneticPr fontId="6" type="noConversion"/>
  </si>
  <si>
    <t>公務預算部分</t>
  </si>
  <si>
    <t>基金自籌部分</t>
    <phoneticPr fontId="6" type="noConversion"/>
  </si>
  <si>
    <t>合計</t>
  </si>
  <si>
    <r>
      <t>中央補助</t>
    </r>
    <r>
      <rPr>
        <sz val="12"/>
        <rFont val="Times New Roman"/>
        <family val="1"/>
      </rPr>
      <t/>
    </r>
    <phoneticPr fontId="6" type="noConversion"/>
  </si>
  <si>
    <t>直轄市及
縣市自籌等</t>
    <phoneticPr fontId="6" type="noConversion"/>
  </si>
  <si>
    <t>政事別為社會福利支出</t>
  </si>
  <si>
    <t>政事別非為社會福利支出</t>
  </si>
  <si>
    <t>截至本季累計實際支用數</t>
    <phoneticPr fontId="6" type="noConversion"/>
  </si>
  <si>
    <t>全年度
編列數</t>
    <phoneticPr fontId="6" type="noConversion"/>
  </si>
  <si>
    <t>小計</t>
  </si>
  <si>
    <t>中央補助</t>
  </si>
  <si>
    <r>
      <t xml:space="preserve">政事別
</t>
    </r>
    <r>
      <rPr>
        <sz val="10"/>
        <color indexed="8"/>
        <rFont val="標楷體"/>
        <family val="4"/>
        <charset val="136"/>
      </rPr>
      <t>（中分類）</t>
    </r>
    <phoneticPr fontId="6" type="noConversion"/>
  </si>
  <si>
    <t>總                   計</t>
    <phoneticPr fontId="6" type="noConversion"/>
  </si>
  <si>
    <t>壹、社會局主管(包括社會局及所屬)</t>
    <phoneticPr fontId="6" type="noConversion"/>
  </si>
  <si>
    <t>A001</t>
  </si>
  <si>
    <t>一、社會救助業務</t>
  </si>
  <si>
    <t>A001-1</t>
  </si>
  <si>
    <t>（一）低收入戶家庭生活補助</t>
    <phoneticPr fontId="6" type="noConversion"/>
  </si>
  <si>
    <t>A001-2</t>
  </si>
  <si>
    <t>（二）低收入戶兒童生活補助</t>
    <phoneticPr fontId="6" type="noConversion"/>
  </si>
  <si>
    <t>A001-3</t>
  </si>
  <si>
    <t>（三）低收入戶就學生活補助</t>
    <phoneticPr fontId="6" type="noConversion"/>
  </si>
  <si>
    <t>A001-4</t>
  </si>
  <si>
    <t>（四）低收入戶以工代賑</t>
    <phoneticPr fontId="6" type="noConversion"/>
  </si>
  <si>
    <t>A001-5</t>
  </si>
  <si>
    <t>（五）低、中低收入戶醫療費用補助</t>
    <phoneticPr fontId="6" type="noConversion"/>
  </si>
  <si>
    <t>A001-6</t>
  </si>
  <si>
    <t>（六）充實社會救助金專戶</t>
    <phoneticPr fontId="6" type="noConversion"/>
  </si>
  <si>
    <t>A001-7</t>
  </si>
  <si>
    <t>（七）急難救助</t>
    <phoneticPr fontId="6" type="noConversion"/>
  </si>
  <si>
    <t>A001-8</t>
  </si>
  <si>
    <t>（八）其他社會救助支出</t>
    <phoneticPr fontId="6" type="noConversion"/>
  </si>
  <si>
    <t>A002</t>
  </si>
  <si>
    <t>二、兒童及少年福利服務</t>
    <phoneticPr fontId="6" type="noConversion"/>
  </si>
  <si>
    <t>A002-1</t>
  </si>
  <si>
    <t>（一）弱勢兒童及少年生活扶助</t>
    <phoneticPr fontId="6" type="noConversion"/>
  </si>
  <si>
    <t>A002-2</t>
    <phoneticPr fontId="6" type="noConversion"/>
  </si>
  <si>
    <t>（二）18歲以下低收入戶暨弱勢兒童及少年
　　　醫療補助</t>
    <phoneticPr fontId="6" type="noConversion"/>
  </si>
  <si>
    <t>A002-3</t>
    <phoneticPr fontId="6" type="noConversion"/>
  </si>
  <si>
    <t xml:space="preserve"> (三)兒童及少年保護服務措施</t>
    <phoneticPr fontId="6" type="noConversion"/>
  </si>
  <si>
    <t>A002-4</t>
  </si>
  <si>
    <t xml:space="preserve"> (四)脆弱家庭服務</t>
    <phoneticPr fontId="6" type="noConversion"/>
  </si>
  <si>
    <t>A002-5</t>
    <phoneticPr fontId="6" type="noConversion"/>
  </si>
  <si>
    <t xml:space="preserve"> (五)增聘兒童及少年保護專責社工人力</t>
    <phoneticPr fontId="6" type="noConversion"/>
  </si>
  <si>
    <t>A002-6</t>
    <phoneticPr fontId="6" type="noConversion"/>
  </si>
  <si>
    <t xml:space="preserve"> (六)其他兒童及少年福利服務支出</t>
    <phoneticPr fontId="6" type="noConversion"/>
  </si>
  <si>
    <t>A003</t>
    <phoneticPr fontId="6" type="noConversion"/>
  </si>
  <si>
    <t>三、婦女福利服務</t>
    <phoneticPr fontId="6" type="noConversion"/>
  </si>
  <si>
    <t>A003-1</t>
    <phoneticPr fontId="6" type="noConversion"/>
  </si>
  <si>
    <t xml:space="preserve"> (一)依特殊境遇家庭扶助條例所定各項補助</t>
    <phoneticPr fontId="6" type="noConversion"/>
  </si>
  <si>
    <t>A003-2</t>
    <phoneticPr fontId="6" type="noConversion"/>
  </si>
  <si>
    <t xml:space="preserve"> (二)其他婦女福利服務支出</t>
    <phoneticPr fontId="6" type="noConversion"/>
  </si>
  <si>
    <t>A004</t>
    <phoneticPr fontId="6" type="noConversion"/>
  </si>
  <si>
    <t>四、老人福利服務</t>
    <phoneticPr fontId="6" type="noConversion"/>
  </si>
  <si>
    <t>A004-1</t>
    <phoneticPr fontId="6" type="noConversion"/>
  </si>
  <si>
    <t>（一）中低收入老人生活津貼</t>
  </si>
  <si>
    <t>A004-2</t>
    <phoneticPr fontId="6" type="noConversion"/>
  </si>
  <si>
    <t>（二）建立社區照顧關懷據點</t>
    <phoneticPr fontId="6" type="noConversion"/>
  </si>
  <si>
    <t>A004-3</t>
    <phoneticPr fontId="6" type="noConversion"/>
  </si>
  <si>
    <t xml:space="preserve"> (三) 健全老人友善環境促進社會參與服務</t>
    <phoneticPr fontId="6" type="noConversion"/>
  </si>
  <si>
    <t>A004-4</t>
  </si>
  <si>
    <t>（四）其他老人福利服務支出</t>
    <phoneticPr fontId="6" type="noConversion"/>
  </si>
  <si>
    <t>A005</t>
    <phoneticPr fontId="6" type="noConversion"/>
  </si>
  <si>
    <t>五、身心障礙福利服務</t>
    <phoneticPr fontId="6" type="noConversion"/>
  </si>
  <si>
    <t>A005-1</t>
    <phoneticPr fontId="6" type="noConversion"/>
  </si>
  <si>
    <t>（一）身心障礙者生活補助</t>
    <phoneticPr fontId="6" type="noConversion"/>
  </si>
  <si>
    <t>A005-2</t>
  </si>
  <si>
    <t>（二）身心障礙者輔助器具補助</t>
    <phoneticPr fontId="6" type="noConversion"/>
  </si>
  <si>
    <t>A005-3</t>
  </si>
  <si>
    <t>（三）身心障礙者教養費補助</t>
    <phoneticPr fontId="6" type="noConversion"/>
  </si>
  <si>
    <t>A005-4</t>
  </si>
  <si>
    <t>（四）身心障礙者參加社會保險保險費補助</t>
    <phoneticPr fontId="6" type="noConversion"/>
  </si>
  <si>
    <t>A005-5</t>
    <phoneticPr fontId="6" type="noConversion"/>
  </si>
  <si>
    <t xml:space="preserve"> (五) 身心障礙者個案管理服務</t>
    <phoneticPr fontId="6" type="noConversion"/>
  </si>
  <si>
    <t>A005-6</t>
  </si>
  <si>
    <t>（六）其他身心障礙福利服務支出</t>
    <phoneticPr fontId="6" type="noConversion"/>
  </si>
  <si>
    <t>A006</t>
    <phoneticPr fontId="6" type="noConversion"/>
  </si>
  <si>
    <t>六、社區發展</t>
    <phoneticPr fontId="6" type="noConversion"/>
  </si>
  <si>
    <t>A007</t>
    <phoneticPr fontId="6" type="noConversion"/>
  </si>
  <si>
    <t>七、志願服務</t>
    <phoneticPr fontId="6" type="noConversion"/>
  </si>
  <si>
    <t>A008</t>
    <phoneticPr fontId="6" type="noConversion"/>
  </si>
  <si>
    <t>八、社會工作</t>
    <phoneticPr fontId="6" type="noConversion"/>
  </si>
  <si>
    <t>A009</t>
    <phoneticPr fontId="6" type="noConversion"/>
  </si>
  <si>
    <t>九、家庭暴力及性侵害防治</t>
    <phoneticPr fontId="6" type="noConversion"/>
  </si>
  <si>
    <t>A009-1</t>
    <phoneticPr fontId="6" type="noConversion"/>
  </si>
  <si>
    <t>（一）家庭暴力及性侵害處遇服務</t>
    <phoneticPr fontId="6" type="noConversion"/>
  </si>
  <si>
    <t>A009-2</t>
    <phoneticPr fontId="6" type="noConversion"/>
  </si>
  <si>
    <t>（二）其他家庭暴力及性侵害防治業務支出</t>
    <phoneticPr fontId="6" type="noConversion"/>
  </si>
  <si>
    <t>A010</t>
    <phoneticPr fontId="6" type="noConversion"/>
  </si>
  <si>
    <t>十、國民年金保費補助</t>
    <phoneticPr fontId="6" type="noConversion"/>
  </si>
  <si>
    <t>A011</t>
    <phoneticPr fontId="6" type="noConversion"/>
  </si>
  <si>
    <t>十一、其他列於社會局主管支出</t>
    <phoneticPr fontId="6" type="noConversion"/>
  </si>
  <si>
    <t>（一）行政管理</t>
    <phoneticPr fontId="6" type="noConversion"/>
  </si>
  <si>
    <t>（二）一般建築及設備</t>
    <phoneticPr fontId="6" type="noConversion"/>
  </si>
  <si>
    <t>（三）人民團體服務活動</t>
    <phoneticPr fontId="6" type="noConversion"/>
  </si>
  <si>
    <t>（四）第一預備金</t>
    <phoneticPr fontId="6" type="noConversion"/>
  </si>
  <si>
    <t>（五）臺中市立仁愛之家</t>
    <phoneticPr fontId="6" type="noConversion"/>
  </si>
  <si>
    <t>（六）社政業務(各區公所)</t>
    <phoneticPr fontId="6" type="noConversion"/>
  </si>
  <si>
    <t xml:space="preserve">    051中區區公所</t>
  </si>
  <si>
    <t xml:space="preserve">    052東區區公所</t>
  </si>
  <si>
    <t xml:space="preserve">    053西區區公所</t>
  </si>
  <si>
    <t xml:space="preserve">    054南區區公所</t>
    <phoneticPr fontId="18" type="noConversion"/>
  </si>
  <si>
    <t xml:space="preserve">    055北區區公所</t>
  </si>
  <si>
    <t xml:space="preserve">    056西屯區公所</t>
    <phoneticPr fontId="18" type="noConversion"/>
  </si>
  <si>
    <t xml:space="preserve">    057南屯區公所</t>
  </si>
  <si>
    <t xml:space="preserve">    058北屯區公所</t>
  </si>
  <si>
    <t xml:space="preserve">    059豐原區公所</t>
  </si>
  <si>
    <t xml:space="preserve">    060大里區公所</t>
  </si>
  <si>
    <t xml:space="preserve">    061太平區公所</t>
  </si>
  <si>
    <t xml:space="preserve">    062清水區公所</t>
  </si>
  <si>
    <t xml:space="preserve">    063沙鹿區公所</t>
  </si>
  <si>
    <t xml:space="preserve">    064大甲區公所</t>
  </si>
  <si>
    <t xml:space="preserve">    065東勢區公所</t>
  </si>
  <si>
    <t xml:space="preserve">    066梧棲區公所</t>
  </si>
  <si>
    <t xml:space="preserve">    067烏日區公所</t>
  </si>
  <si>
    <t xml:space="preserve">    069神岡區公所</t>
  </si>
  <si>
    <t xml:space="preserve">    070大肚區公所</t>
  </si>
  <si>
    <t xml:space="preserve">    071大雅區公所</t>
  </si>
  <si>
    <t xml:space="preserve">    072后里區公所</t>
  </si>
  <si>
    <t xml:space="preserve">    073石岡區公所</t>
  </si>
  <si>
    <t xml:space="preserve">    074霧峰區公所</t>
  </si>
  <si>
    <t xml:space="preserve">    075潭子區公所</t>
  </si>
  <si>
    <t xml:space="preserve">    076龍井區公所</t>
  </si>
  <si>
    <t xml:space="preserve">    077外埔區公所</t>
  </si>
  <si>
    <t xml:space="preserve">    078大安區公所</t>
  </si>
  <si>
    <t xml:space="preserve">    079新社區公所</t>
  </si>
  <si>
    <t>（七）公益彩券</t>
    <phoneticPr fontId="6" type="noConversion"/>
  </si>
  <si>
    <t>1.臺中市公益彩券補助民間團體之輔導考核計畫</t>
    <phoneticPr fontId="6" type="noConversion"/>
  </si>
  <si>
    <t>2.本市各區公所社政業務行政管理經費</t>
    <phoneticPr fontId="6" type="noConversion"/>
  </si>
  <si>
    <t>3.補助社會福利機構團體自辦社會福利方案計畫</t>
    <phoneticPr fontId="18" type="noConversion"/>
  </si>
  <si>
    <t>4.充實社政人力整備計畫</t>
    <phoneticPr fontId="6" type="noConversion"/>
  </si>
  <si>
    <t>5.社會福利諮詢話務中心進用視覺功能障礙電話服務員計畫</t>
    <phoneticPr fontId="6" type="noConversion"/>
  </si>
  <si>
    <t>6.推動社會福利業務管理資訊系統維護計畫</t>
    <phoneticPr fontId="6" type="noConversion"/>
  </si>
  <si>
    <t>7.臺中市公益彩券盈餘分配管理與輔導運用計畫</t>
    <phoneticPr fontId="6" type="noConversion"/>
  </si>
  <si>
    <t>8.臺中市兒童及少年親屬安置服務計畫</t>
    <phoneticPr fontId="6" type="noConversion"/>
  </si>
  <si>
    <t>貳、非社會局主管</t>
  </si>
  <si>
    <t>A012</t>
    <phoneticPr fontId="6" type="noConversion"/>
  </si>
  <si>
    <t>一、農民健康保險保費補助</t>
    <phoneticPr fontId="6" type="noConversion"/>
  </si>
  <si>
    <t>A013</t>
    <phoneticPr fontId="6" type="noConversion"/>
  </si>
  <si>
    <t>二、老年農民福利津貼</t>
    <phoneticPr fontId="6" type="noConversion"/>
  </si>
  <si>
    <t>A014</t>
    <phoneticPr fontId="6" type="noConversion"/>
  </si>
  <si>
    <r>
      <t>三、其他社會福利支出</t>
    </r>
    <r>
      <rPr>
        <b/>
        <sz val="14"/>
        <rFont val="Times New Roman"/>
        <family val="1"/>
      </rPr>
      <t/>
    </r>
    <phoneticPr fontId="6" type="noConversion"/>
  </si>
  <si>
    <t>(一)辦理殯葬管理相關業務(生命禮儀管理處)</t>
    <phoneticPr fontId="18" type="noConversion"/>
  </si>
  <si>
    <t>(二)辦理勞工權益及福利相關業務（勞工局、勞動檢查處、就業服務處）</t>
    <phoneticPr fontId="6" type="noConversion"/>
  </si>
  <si>
    <t>(三)醫療保健支出(衛生局、食藥處)</t>
    <phoneticPr fontId="6" type="noConversion"/>
  </si>
  <si>
    <r>
      <t>註：1.本表主辦機關為行政院主計總處及衛生福利部；本表第一次查填及送達期限為</t>
    </r>
    <r>
      <rPr>
        <sz val="12"/>
        <color indexed="10"/>
        <rFont val="標楷體"/>
        <family val="4"/>
        <charset val="136"/>
      </rPr>
      <t>3月16日</t>
    </r>
    <r>
      <rPr>
        <sz val="12"/>
        <color indexed="8"/>
        <rFont val="標楷體"/>
        <family val="4"/>
        <charset val="136"/>
      </rPr>
      <t>前，請完成年度經費分配情形。</t>
    </r>
    <phoneticPr fontId="18" type="noConversion"/>
  </si>
  <si>
    <t xml:space="preserve">    2.填表說明：</t>
    <phoneticPr fontId="6" type="noConversion"/>
  </si>
  <si>
    <t>(1)中央補助係指中央對各直轄市及縣(市)社會福利一般性補助款總數。</t>
  </si>
  <si>
    <t>(2)直轄市及縣(市)自籌等包括中央計畫型補助款、直轄市及縣(市)政府自有財源及公益彩券盈餘分配等。</t>
  </si>
  <si>
    <t>(3)本表公務預算合計數應配合追加減預算予以適時調整。</t>
    <phoneticPr fontId="6" type="noConversion"/>
  </si>
  <si>
    <t>(4)D1＋D2之合計數應等於公務預算中社會福利支出（政事別大分類）總數。</t>
    <phoneticPr fontId="6" type="noConversion"/>
  </si>
  <si>
    <t>(5)基金自籌部分係指由附屬單位預算基金自籌財源支應，不包括由公務預算撥補部分；直轄市或縣(市)公益彩券盈餘分配設有基金管理運用者，應將附屬單位預算支出面編列和執行數額填列於此。</t>
    <phoneticPr fontId="6" type="noConversion"/>
  </si>
  <si>
    <r>
      <t>(6)E之中央補助社會救助業務編列數額，不得低於行政院主計總處設算匡列數</t>
    </r>
    <r>
      <rPr>
        <sz val="12"/>
        <color indexed="10"/>
        <rFont val="標楷體"/>
        <family val="4"/>
        <charset val="136"/>
      </rPr>
      <t>；F1至F6之6項社會福利津貼編列數額合計數，不得低於行政院主計總處設算6項社會福利津貼調整經費匡列數</t>
    </r>
    <r>
      <rPr>
        <sz val="12"/>
        <color indexed="8"/>
        <rFont val="標楷體"/>
        <family val="4"/>
        <charset val="136"/>
      </rPr>
      <t>。</t>
    </r>
    <phoneticPr fontId="6" type="noConversion"/>
  </si>
  <si>
    <t>(7)其他社會救助支出包括辦理低收入戶調查、遊民收容輔導、健保病患住院膳食費補助、災害救助、設立社會救助機構或委託收容安置及其他社會救助業務等。</t>
    <phoneticPr fontId="6" type="noConversion"/>
  </si>
  <si>
    <t>(8)其他兒童及少年福利服務支出包括兒童及少年福利促進委員會、兒童專業人員訓練、發展遲緩兒童早期療育、親職教育諮詢輔導及宣導活動、兒童安置服務、設立公私立托兒所與兒童福利機構、困苦失依少年醫療扶助</t>
    <phoneticPr fontId="6" type="noConversion"/>
  </si>
  <si>
    <t xml:space="preserve">   、設立少年福利機構、辦理少年轉向制度、成立兒童及少年性交易防治督導會報、辦理兒童及少年性交易防治教育宣導、陪同偵訊、辦理中輟學生調查、設立關懷中心、辦理緊急收容及短期收容、辦理加害人輔導教育</t>
    <phoneticPr fontId="6" type="noConversion"/>
  </si>
  <si>
    <t xml:space="preserve">   與其他兒童及少年福利業務等。</t>
    <phoneticPr fontId="6" type="noConversion"/>
  </si>
  <si>
    <t>(9)其他婦女福利服務支出包括辦理婦女福利服務活動、設立婦女福利服務中心與庇護中心、辦理單親及不幸婦女保護扶助、辦理婦女福利工作人員專業訓練及其他婦女福利業務等。</t>
    <phoneticPr fontId="6" type="noConversion"/>
  </si>
  <si>
    <t>(10)其他老人福利服務支出包括設立老人福利促進委員會(推動小組)、辦理老人福利專業人員訓練、設立老人福利機構、中低收入老人特別照顧津貼、老人居家服務、辦理老人福利服務活動、辦理老人保護、安置、辦理施</t>
    <phoneticPr fontId="6" type="noConversion"/>
  </si>
  <si>
    <t xml:space="preserve">    虐者家庭教育與輔導、辦理獨居老人緊急救援服務及其他老人福利業務等。</t>
    <phoneticPr fontId="6" type="noConversion"/>
  </si>
  <si>
    <t>(11)其他身心障礙福利服務支出包括身心障礙福利專業人員訓練、設立身心障礙者保護委員會、辦理個別化專業服務評估、補助福利團體充實設備辦理福利服務、辦理身心障礙者社區、居家服務、制定身心障礙者生涯轉銜</t>
    <phoneticPr fontId="6" type="noConversion"/>
  </si>
  <si>
    <t xml:space="preserve">    計畫、身心障礙者房屋租金及貸款利息補助、辦理身心障礙者福利服務活動、設立庇護工場、商店、身心障礙福利機構及其他身心障礙福利業務等。</t>
    <phoneticPr fontId="6" type="noConversion"/>
  </si>
  <si>
    <t>(12)其他家庭暴力及性侵害防治業務支出包括設置防治中心、辦理被害人保護業務、被害人各項補助、設置未成年子女會面交往與交付處所、建立資料庫、辦理防治教育與宣導活動及其他家暴及性侵害防治業務等。</t>
    <phoneticPr fontId="6" type="noConversion"/>
  </si>
  <si>
    <t>(13)可歸類於個別項目者請儘量歸類，如無法明確歸類時再填至A011「其他列於社會局主管支出」項目。另辦理計畫項目之約聘僱人員人事費請歸至各該計畫項目內。</t>
    <phoneticPr fontId="6" type="noConversion"/>
  </si>
  <si>
    <t>(14)上述歸類為社會局主管辦理之項目，如同時有由其他單位辦理時（如衛生局、民政局等），請依下列範例填寫方式填寫：</t>
    <phoneticPr fontId="6" type="noConversion"/>
  </si>
  <si>
    <r>
      <t>基金自籌部分</t>
    </r>
    <r>
      <rPr>
        <sz val="10"/>
        <rFont val="Times New Roman"/>
        <family val="1"/>
      </rPr>
      <t/>
    </r>
    <phoneticPr fontId="6" type="noConversion"/>
  </si>
  <si>
    <t>政事別
（中分類）</t>
    <phoneticPr fontId="6" type="noConversion"/>
  </si>
  <si>
    <t>三、其他社會福利支出</t>
    <phoneticPr fontId="6" type="noConversion"/>
  </si>
  <si>
    <t>1.性侵害防治業務（衛生局）</t>
  </si>
  <si>
    <t>2.社區發展（民政局）</t>
  </si>
  <si>
    <t>社區發展支出</t>
  </si>
  <si>
    <t>臺中市政府教育局</t>
  </si>
  <si>
    <t>臺中市政府109年度教育設施補助經費計畫分配及執行明細表</t>
    <phoneticPr fontId="18" type="noConversion"/>
  </si>
  <si>
    <t>表2</t>
    <phoneticPr fontId="18" type="noConversion"/>
  </si>
  <si>
    <t>單位：千元</t>
    <phoneticPr fontId="18" type="noConversion"/>
  </si>
  <si>
    <t>計畫編號</t>
  </si>
  <si>
    <t>計畫名稱</t>
    <phoneticPr fontId="18" type="noConversion"/>
  </si>
  <si>
    <t>辦理項目及內容</t>
    <phoneticPr fontId="18" type="noConversion"/>
  </si>
  <si>
    <t>辦理機關</t>
    <phoneticPr fontId="18" type="noConversion"/>
  </si>
  <si>
    <t>經費支用科目</t>
    <phoneticPr fontId="18" type="noConversion"/>
  </si>
  <si>
    <t>預算數(1)</t>
    <phoneticPr fontId="18" type="noConversion"/>
  </si>
  <si>
    <t>經費</t>
  </si>
  <si>
    <t>合計</t>
    <phoneticPr fontId="18" type="noConversion"/>
  </si>
  <si>
    <t>中央補助部分</t>
    <phoneticPr fontId="18" type="noConversion"/>
  </si>
  <si>
    <t>直轄市及縣市
自籌部分</t>
    <phoneticPr fontId="18" type="noConversion"/>
  </si>
  <si>
    <t>累計實際
支用數(2)</t>
    <phoneticPr fontId="18" type="noConversion"/>
  </si>
  <si>
    <r>
      <t>累計實際
支用比率</t>
    </r>
    <r>
      <rPr>
        <sz val="12"/>
        <color indexed="8"/>
        <rFont val="標楷體"/>
        <family val="4"/>
        <charset val="136"/>
      </rPr>
      <t>％</t>
    </r>
    <r>
      <rPr>
        <sz val="14"/>
        <color indexed="8"/>
        <rFont val="標楷體"/>
        <family val="4"/>
        <charset val="136"/>
      </rPr>
      <t xml:space="preserve">
</t>
    </r>
    <r>
      <rPr>
        <sz val="12"/>
        <color indexed="8"/>
        <rFont val="標楷體"/>
        <family val="4"/>
        <charset val="136"/>
      </rPr>
      <t>(3)=(2)/(1)</t>
    </r>
    <phoneticPr fontId="18" type="noConversion"/>
  </si>
  <si>
    <t>總      計(B001~B016)</t>
    <phoneticPr fontId="18" type="noConversion"/>
  </si>
  <si>
    <t>合      計(B001~B015)</t>
    <phoneticPr fontId="18" type="noConversion"/>
  </si>
  <si>
    <t>B001</t>
    <phoneticPr fontId="18" type="noConversion"/>
  </si>
  <si>
    <t>學校午餐</t>
    <phoneticPr fontId="18" type="noConversion"/>
  </si>
  <si>
    <t>B001-1</t>
    <phoneticPr fontId="18" type="noConversion"/>
  </si>
  <si>
    <t>營養午餐</t>
    <phoneticPr fontId="18" type="noConversion"/>
  </si>
  <si>
    <t>辦理補助本市貧困學生午餐經費計畫</t>
    <phoneticPr fontId="18" type="noConversion"/>
  </si>
  <si>
    <t>臺中市政府教育局</t>
    <phoneticPr fontId="18" type="noConversion"/>
  </si>
  <si>
    <t>體育及衛生教育計畫-體育及衛生教育計畫-學生衛生保健-補(協)助政府機關(構)</t>
    <phoneticPr fontId="18" type="noConversion"/>
  </si>
  <si>
    <t>B001-2</t>
    <phoneticPr fontId="18" type="noConversion"/>
  </si>
  <si>
    <t>營養午餐</t>
  </si>
  <si>
    <t>辦理本市貧困學生寒暑假暨例假日安心餐券補助計畫</t>
    <phoneticPr fontId="18" type="noConversion"/>
  </si>
  <si>
    <t>體育及衛生教育計畫-體育及衛生教育計畫-學生衛生保健-補(協)助政府機關(構)</t>
  </si>
  <si>
    <t>B003</t>
    <phoneticPr fontId="18" type="noConversion"/>
  </si>
  <si>
    <t>國民中小學老舊校舍整建</t>
    <phoneticPr fontId="18" type="noConversion"/>
  </si>
  <si>
    <t>B003-1</t>
    <phoneticPr fontId="18" type="noConversion"/>
  </si>
  <si>
    <t>辦理日南國小(西棟)老舊危險校舍整建工程</t>
    <phoneticPr fontId="18" type="noConversion"/>
  </si>
  <si>
    <t>日南國小</t>
    <phoneticPr fontId="18" type="noConversion"/>
  </si>
  <si>
    <t>建築及設備計畫─營建及修建工程計畫─由學校編列執行之營建及修繕工程-擴充改良房屋建築及設備</t>
  </si>
  <si>
    <t>B003-2</t>
  </si>
  <si>
    <t>辦理大甲國小(東棟)老舊危險校舍整建工程</t>
    <phoneticPr fontId="18" type="noConversion"/>
  </si>
  <si>
    <t>大甲國小</t>
    <phoneticPr fontId="18" type="noConversion"/>
  </si>
  <si>
    <t>B003-3</t>
  </si>
  <si>
    <t>辦理大雅國小(和平樓)老舊危險校舍整建工程</t>
    <phoneticPr fontId="18" type="noConversion"/>
  </si>
  <si>
    <t>大雅國小</t>
    <phoneticPr fontId="18" type="noConversion"/>
  </si>
  <si>
    <t>B003-4</t>
  </si>
  <si>
    <t>辦理中正國小(仁愛樓)老舊危險校舍整建工程</t>
    <phoneticPr fontId="18" type="noConversion"/>
  </si>
  <si>
    <t>梧棲區
中正國小</t>
    <phoneticPr fontId="18" type="noConversion"/>
  </si>
  <si>
    <t>B003-5</t>
  </si>
  <si>
    <t>辦理南陽國小(和平樓)老舊危險校舍整建工程</t>
    <phoneticPr fontId="18" type="noConversion"/>
  </si>
  <si>
    <t>南陽國小</t>
    <phoneticPr fontId="18" type="noConversion"/>
  </si>
  <si>
    <t>B003-6</t>
  </si>
  <si>
    <t>辦理成功國中(慈德樓)老舊危險校舍整建工程</t>
    <phoneticPr fontId="18" type="noConversion"/>
  </si>
  <si>
    <t>成功國中</t>
    <phoneticPr fontId="18" type="noConversion"/>
  </si>
  <si>
    <t>B003-7</t>
  </si>
  <si>
    <t>辦理龍海國小(北棟)老舊危險校舍整建工程</t>
    <phoneticPr fontId="18" type="noConversion"/>
  </si>
  <si>
    <t>龍海國小</t>
    <phoneticPr fontId="18" type="noConversion"/>
  </si>
  <si>
    <t>B003-8</t>
  </si>
  <si>
    <t>辦理竹林國小(北棟B)老舊危險校舍整建工程</t>
    <phoneticPr fontId="18" type="noConversion"/>
  </si>
  <si>
    <t>竹林國小</t>
  </si>
  <si>
    <t>B003-9</t>
  </si>
  <si>
    <t>辦理龍峰國小(C棟)老舊危險校舍整建工程</t>
    <phoneticPr fontId="18" type="noConversion"/>
  </si>
  <si>
    <t>建築及設備計畫─營建及修建工程計畫─教育局(處)營建及修建工程-補(協)助政府機關(構)</t>
    <phoneticPr fontId="18" type="noConversion"/>
  </si>
  <si>
    <t>B003-10</t>
  </si>
  <si>
    <t>辦理大道國中(感恩樓)老舊危險校舍整建工程</t>
    <phoneticPr fontId="18" type="noConversion"/>
  </si>
  <si>
    <t>B003-11</t>
  </si>
  <si>
    <t>辦理大忠國小(南棟)老舊危險校舍整建工程</t>
    <phoneticPr fontId="18" type="noConversion"/>
  </si>
  <si>
    <t>B003-12</t>
  </si>
  <si>
    <t>辦理文光國小(庠序樓、藝術工作坊)老舊危險校舍整建工程</t>
    <phoneticPr fontId="18" type="noConversion"/>
  </si>
  <si>
    <t>B003-13</t>
  </si>
  <si>
    <t>辦理梧棲國小(西棟大樓)老舊危險校舍整建工程</t>
    <phoneticPr fontId="18" type="noConversion"/>
  </si>
  <si>
    <t>B003-14</t>
  </si>
  <si>
    <t>辦理日南國中(陶藝教室、南大樓)老舊危險校舍整建工程</t>
    <phoneticPr fontId="18" type="noConversion"/>
  </si>
  <si>
    <t>B003-15</t>
  </si>
  <si>
    <t>辦理清水國中(行健樓)老舊危險校舍整建工程</t>
    <phoneticPr fontId="18" type="noConversion"/>
  </si>
  <si>
    <t>B003-16</t>
  </si>
  <si>
    <t>辦理大道國中(中正堂)老舊危險校舍整建工程</t>
    <phoneticPr fontId="18" type="noConversion"/>
  </si>
  <si>
    <t>B003-17</t>
  </si>
  <si>
    <t>辦理中正國小(信義樓)老舊危險校舍整建工程</t>
    <phoneticPr fontId="18" type="noConversion"/>
  </si>
  <si>
    <t>B008</t>
    <phoneticPr fontId="18" type="noConversion"/>
  </si>
  <si>
    <t>資訊設備與網路維運</t>
    <phoneticPr fontId="18" type="noConversion"/>
  </si>
  <si>
    <t>B008-1</t>
    <phoneticPr fontId="18" type="noConversion"/>
  </si>
  <si>
    <t>中小學資訊及教育網路設備更新計畫</t>
    <phoneticPr fontId="18" type="noConversion"/>
  </si>
  <si>
    <r>
      <t>建築及設備計畫</t>
    </r>
    <r>
      <rPr>
        <sz val="10"/>
        <rFont val="Times New Roman"/>
        <family val="1"/>
      </rPr>
      <t>-</t>
    </r>
    <r>
      <rPr>
        <sz val="10"/>
        <rFont val="標楷體"/>
        <family val="4"/>
        <charset val="136"/>
      </rPr>
      <t>其他設備</t>
    </r>
    <r>
      <rPr>
        <sz val="10"/>
        <rFont val="Times New Roman"/>
        <family val="1"/>
      </rPr>
      <t>-</t>
    </r>
    <r>
      <rPr>
        <sz val="10"/>
        <rFont val="標楷體"/>
        <family val="4"/>
        <charset val="136"/>
      </rPr>
      <t>教育局</t>
    </r>
    <r>
      <rPr>
        <sz val="10"/>
        <rFont val="Times New Roman"/>
        <family val="1"/>
      </rPr>
      <t>(</t>
    </r>
    <r>
      <rPr>
        <sz val="10"/>
        <rFont val="標楷體"/>
        <family val="4"/>
        <charset val="136"/>
      </rPr>
      <t>處</t>
    </r>
    <r>
      <rPr>
        <sz val="10"/>
        <rFont val="Times New Roman"/>
        <family val="1"/>
      </rPr>
      <t>)</t>
    </r>
    <r>
      <rPr>
        <sz val="10"/>
        <rFont val="標楷體"/>
        <family val="4"/>
        <charset val="136"/>
      </rPr>
      <t>其他設備</t>
    </r>
    <r>
      <rPr>
        <sz val="10"/>
        <rFont val="Times New Roman"/>
        <family val="1"/>
      </rPr>
      <t>-</t>
    </r>
    <r>
      <rPr>
        <sz val="10"/>
        <rFont val="標楷體"/>
        <family val="4"/>
        <charset val="136"/>
      </rPr>
      <t>補</t>
    </r>
    <r>
      <rPr>
        <sz val="10"/>
        <rFont val="Times New Roman"/>
        <family val="1"/>
      </rPr>
      <t>(</t>
    </r>
    <r>
      <rPr>
        <sz val="10"/>
        <rFont val="標楷體"/>
        <family val="4"/>
        <charset val="136"/>
      </rPr>
      <t>協</t>
    </r>
    <r>
      <rPr>
        <sz val="10"/>
        <rFont val="Times New Roman"/>
        <family val="1"/>
      </rPr>
      <t>)</t>
    </r>
    <r>
      <rPr>
        <sz val="10"/>
        <rFont val="標楷體"/>
        <family val="4"/>
        <charset val="136"/>
      </rPr>
      <t>助政府機關</t>
    </r>
    <r>
      <rPr>
        <sz val="10"/>
        <rFont val="Times New Roman"/>
        <family val="1"/>
      </rPr>
      <t>(</t>
    </r>
    <r>
      <rPr>
        <sz val="10"/>
        <rFont val="標楷體"/>
        <family val="4"/>
        <charset val="136"/>
      </rPr>
      <t>構</t>
    </r>
    <r>
      <rPr>
        <sz val="10"/>
        <rFont val="Times New Roman"/>
        <family val="1"/>
      </rPr>
      <t>)</t>
    </r>
    <phoneticPr fontId="18" type="noConversion"/>
  </si>
  <si>
    <t>B008-2</t>
    <phoneticPr fontId="18" type="noConversion"/>
  </si>
  <si>
    <t>中小學電腦設備維護及管理費</t>
    <phoneticPr fontId="18" type="noConversion"/>
  </si>
  <si>
    <t>一般行政管理計畫-行政管理及推展-資訊業務-補(協)助政府機關(構)</t>
    <phoneticPr fontId="18" type="noConversion"/>
  </si>
  <si>
    <t>B010</t>
    <phoneticPr fontId="18" type="noConversion"/>
  </si>
  <si>
    <t>國中技藝教育</t>
    <phoneticPr fontId="18" type="noConversion"/>
  </si>
  <si>
    <t>辦理國中技藝教育經費</t>
    <phoneticPr fontId="18" type="noConversion"/>
  </si>
  <si>
    <r>
      <t>國民教育計畫</t>
    </r>
    <r>
      <rPr>
        <sz val="10"/>
        <rFont val="Times New Roman"/>
        <family val="1"/>
      </rPr>
      <t>-</t>
    </r>
    <r>
      <rPr>
        <sz val="10"/>
        <rFont val="標楷體"/>
        <family val="4"/>
        <charset val="136"/>
      </rPr>
      <t>一般教學計畫</t>
    </r>
    <r>
      <rPr>
        <sz val="10"/>
        <rFont val="Times New Roman"/>
        <family val="1"/>
      </rPr>
      <t>-</t>
    </r>
    <r>
      <rPr>
        <sz val="10"/>
        <rFont val="標楷體"/>
        <family val="4"/>
        <charset val="136"/>
      </rPr>
      <t>補</t>
    </r>
    <r>
      <rPr>
        <sz val="10"/>
        <rFont val="Times New Roman"/>
        <family val="1"/>
      </rPr>
      <t>(</t>
    </r>
    <r>
      <rPr>
        <sz val="10"/>
        <rFont val="標楷體"/>
        <family val="4"/>
        <charset val="136"/>
      </rPr>
      <t>協</t>
    </r>
    <r>
      <rPr>
        <sz val="10"/>
        <rFont val="Times New Roman"/>
        <family val="1"/>
      </rPr>
      <t>)</t>
    </r>
    <r>
      <rPr>
        <sz val="10"/>
        <rFont val="標楷體"/>
        <family val="4"/>
        <charset val="136"/>
      </rPr>
      <t>助政府機關</t>
    </r>
    <r>
      <rPr>
        <sz val="10"/>
        <rFont val="Times New Roman"/>
        <family val="1"/>
      </rPr>
      <t>(</t>
    </r>
    <r>
      <rPr>
        <sz val="10"/>
        <rFont val="標楷體"/>
        <family val="4"/>
        <charset val="136"/>
      </rPr>
      <t>構</t>
    </r>
    <r>
      <rPr>
        <sz val="10"/>
        <rFont val="Times New Roman"/>
        <family val="1"/>
      </rPr>
      <t>)</t>
    </r>
    <phoneticPr fontId="18" type="noConversion"/>
  </si>
  <si>
    <t>B011</t>
  </si>
  <si>
    <t>學校水電費補助</t>
    <phoneticPr fontId="18" type="noConversion"/>
  </si>
  <si>
    <t>補助各國中小水電費納入學校業務經費，並依預算計畫辦理</t>
    <phoneticPr fontId="18" type="noConversion"/>
  </si>
  <si>
    <t>各學校</t>
    <phoneticPr fontId="18" type="noConversion"/>
  </si>
  <si>
    <t>B012</t>
  </si>
  <si>
    <t>國中雜費減免補助</t>
    <phoneticPr fontId="18" type="noConversion"/>
  </si>
  <si>
    <t>補助各國中雜費納入學校業務經費，並依預算計畫辦理</t>
    <phoneticPr fontId="18" type="noConversion"/>
  </si>
  <si>
    <t>B014</t>
    <phoneticPr fontId="18" type="noConversion"/>
  </si>
  <si>
    <t>學生健康及水域安全基本需求</t>
    <phoneticPr fontId="18" type="noConversion"/>
  </si>
  <si>
    <t>B014-1</t>
    <phoneticPr fontId="18" type="noConversion"/>
  </si>
  <si>
    <t>水域安全教育計畫</t>
    <phoneticPr fontId="18" type="noConversion"/>
  </si>
  <si>
    <t>豐南國中、頭家國小、新盛國小</t>
    <phoneticPr fontId="18" type="noConversion"/>
  </si>
  <si>
    <t>B014-2</t>
  </si>
  <si>
    <t>體育及衛生教育計畫-體育教學及活動-補(協)助政府機關(構)</t>
    <phoneticPr fontId="18" type="noConversion"/>
  </si>
  <si>
    <t>B014-3</t>
  </si>
  <si>
    <t>辦理中小學學生健康檢查</t>
    <phoneticPr fontId="18" type="noConversion"/>
  </si>
  <si>
    <t>體育及衛生教育計畫-學生衛生保健-補(協)助政府機關(構)</t>
    <phoneticPr fontId="18" type="noConversion"/>
  </si>
  <si>
    <t>B015</t>
  </si>
  <si>
    <t>幼兒學前教育補助方案</t>
    <phoneticPr fontId="18" type="noConversion"/>
  </si>
  <si>
    <t>學前教育-幼兒公費及獎補助-捐助個人</t>
    <phoneticPr fontId="18" type="noConversion"/>
  </si>
  <si>
    <t>B016</t>
  </si>
  <si>
    <t>推動學校午餐採三章一Q食材經費</t>
    <phoneticPr fontId="18" type="noConversion"/>
  </si>
  <si>
    <t>步驟1</t>
    <phoneticPr fontId="18" type="noConversion"/>
  </si>
  <si>
    <t>步驟2</t>
    <phoneticPr fontId="18" type="noConversion"/>
  </si>
  <si>
    <t>步驟3</t>
    <phoneticPr fontId="18" type="noConversion"/>
  </si>
  <si>
    <t>步驟4</t>
    <phoneticPr fontId="18" type="noConversion"/>
  </si>
  <si>
    <t>步驟5</t>
    <phoneticPr fontId="18" type="noConversion"/>
  </si>
  <si>
    <t>步驟6</t>
    <phoneticPr fontId="18" type="noConversion"/>
  </si>
  <si>
    <t>步驟7</t>
    <phoneticPr fontId="18" type="noConversion"/>
  </si>
  <si>
    <t>臺中市政府109年度對民間團體補(捐)助經費明細表</t>
    <phoneticPr fontId="18" type="noConversion"/>
  </si>
  <si>
    <t>工作計畫
科目名稱</t>
  </si>
  <si>
    <t>補助事項或用途</t>
  </si>
  <si>
    <t>補助對象</t>
  </si>
  <si>
    <t>主辦機關</t>
  </si>
  <si>
    <t>累計撥付金額</t>
  </si>
  <si>
    <t>有無涉及財物或勞務採購</t>
  </si>
  <si>
    <t>處理方式
(如未涉及採購則毋須填列，如採公開招標，請填列得標廠商)</t>
  </si>
  <si>
    <t>是否為除外規定
之民間團體</t>
  </si>
  <si>
    <t>是</t>
  </si>
  <si>
    <t>否</t>
  </si>
  <si>
    <t>合       計</t>
  </si>
  <si>
    <t>填表人：</t>
    <phoneticPr fontId="18" type="noConversion"/>
  </si>
  <si>
    <t>主辦會計：</t>
    <phoneticPr fontId="18" type="noConversion"/>
  </si>
  <si>
    <t>機關首長：</t>
    <phoneticPr fontId="18" type="noConversion"/>
  </si>
  <si>
    <t>註：本表主辦機關為行政院主計總處。</t>
    <phoneticPr fontId="18" type="noConversion"/>
  </si>
  <si>
    <t>v</t>
    <phoneticPr fontId="1" type="noConversion"/>
  </si>
  <si>
    <t>機關首長：</t>
  </si>
  <si>
    <t>至109年9月底</t>
    <phoneticPr fontId="1" type="noConversion"/>
  </si>
  <si>
    <t>至109年9月止</t>
    <phoneticPr fontId="18" type="noConversion"/>
  </si>
  <si>
    <t>主辦會計：</t>
    <phoneticPr fontId="1" type="noConversion"/>
  </si>
  <si>
    <t>機關代碼及名稱：13000臺中市政府勞工局主管</t>
    <phoneticPr fontId="18" type="noConversion"/>
  </si>
  <si>
    <t>勞政業務-勞資關係-獎補助費-對國內團體之捐助</t>
    <phoneticPr fontId="18" type="noConversion"/>
  </si>
  <si>
    <t>補助工會辦理推展會務，健全工會組織運作，強化勞工服務，保障勞工權益等相關活動</t>
    <phoneticPr fontId="1" type="noConversion"/>
  </si>
  <si>
    <t>臺中市政府勞工局</t>
  </si>
  <si>
    <t>無</t>
    <phoneticPr fontId="18" type="noConversion"/>
  </si>
  <si>
    <t>V</t>
  </si>
  <si>
    <t>臺中市職業總工會</t>
    <phoneticPr fontId="18" type="noConversion"/>
  </si>
  <si>
    <t>勞政業務-勞資關係-獎補助費-對國內團體之捐助</t>
    <phoneticPr fontId="18" type="noConversion"/>
  </si>
  <si>
    <t>補助工會辦理推展會務，健全工會組織運作，強化勞工服務，保障勞工權益等相關活動</t>
    <phoneticPr fontId="1" type="noConversion"/>
  </si>
  <si>
    <t>台中市產業總工會</t>
    <phoneticPr fontId="1" type="noConversion"/>
  </si>
  <si>
    <t>台中市產業總工會</t>
    <phoneticPr fontId="1" type="noConversion"/>
  </si>
  <si>
    <t>台灣勞工大聯盟總工會</t>
    <phoneticPr fontId="1" type="noConversion"/>
  </si>
  <si>
    <t>台中市不動產經紀人職業工會</t>
  </si>
  <si>
    <t>臺中市文化創意設計從業人員職業工會</t>
  </si>
  <si>
    <t>台中市派遣服務人員職業工會</t>
  </si>
  <si>
    <t>臺中直轄市通信服務人員職業工會</t>
  </si>
  <si>
    <t>臺中市清潔服務職業工會</t>
  </si>
  <si>
    <t>臺中直轄市室內裝潢業職業工會</t>
  </si>
  <si>
    <t>臺中直轄市勞工團體從業人員職業工會</t>
  </si>
  <si>
    <t>臺中市觀光景點服務人員職業工會</t>
  </si>
  <si>
    <t>臺中市政府都市發展局工會</t>
  </si>
  <si>
    <t>臺中市政府環境保護局工會</t>
  </si>
  <si>
    <t>臺中直轄市冰果冷飲服務職業工會</t>
  </si>
  <si>
    <t>台中市芳療整體保養職業工會</t>
  </si>
  <si>
    <t>台中市電腦文書處理人員職業工會</t>
  </si>
  <si>
    <t>台中市西餐服務人員職業工會</t>
  </si>
  <si>
    <t>台中市廚具裝修職業工會</t>
  </si>
  <si>
    <t>臺中市衛浴器材服務職業工會</t>
  </si>
  <si>
    <t>臺中市農機代耕業職業工會</t>
  </si>
  <si>
    <t>台中市電器裝修職業工會</t>
  </si>
  <si>
    <t>大臺中照相錄影業職業工會</t>
  </si>
  <si>
    <t>臺中市腳底按摩職業工會</t>
  </si>
  <si>
    <t>臺中直轄市油漆工程業職業工會</t>
  </si>
  <si>
    <t>臺中市外燴人員職業工會</t>
  </si>
  <si>
    <t>台灣勞工大聯盟工會</t>
  </si>
  <si>
    <t>台中市保全業職業工會</t>
  </si>
  <si>
    <t>台中市攤販業職業工會</t>
  </si>
  <si>
    <t>台中市社區服務人員職業工會</t>
  </si>
  <si>
    <t>台中市機踏車修理業職業工會</t>
  </si>
  <si>
    <t>台中市飾品加工職業工會</t>
  </si>
  <si>
    <t>台中市商店售貨職業工會</t>
  </si>
  <si>
    <t>臺中市日用品運送服務職業工會</t>
  </si>
  <si>
    <t>臺中市銲接切割人員職業工會</t>
  </si>
  <si>
    <t>大臺中檳榔包裝加工業職業工會</t>
  </si>
  <si>
    <t>台中市農產品運送工職業工會</t>
  </si>
  <si>
    <t>大臺中美髮美容技術指導員職業工會</t>
  </si>
  <si>
    <t>補助總工會及職業工會辦理會員健康檢查</t>
    <phoneticPr fontId="1" type="noConversion"/>
  </si>
  <si>
    <t>臺中市農機代耕業職業工會</t>
    <phoneticPr fontId="1" type="noConversion"/>
  </si>
  <si>
    <t>臺中市衛浴器材服務職業工會</t>
    <phoneticPr fontId="1" type="noConversion"/>
  </si>
  <si>
    <t>大臺中模板工職業工會</t>
    <phoneticPr fontId="1" type="noConversion"/>
  </si>
  <si>
    <t>大臺中木工業職業工會</t>
    <phoneticPr fontId="1" type="noConversion"/>
  </si>
  <si>
    <t>台中市總工會</t>
    <phoneticPr fontId="1" type="noConversion"/>
  </si>
  <si>
    <t>臺中市職業總工會</t>
    <phoneticPr fontId="1" type="noConversion"/>
  </si>
  <si>
    <t>補助各勞工相關團體辦理勞工教育</t>
    <phoneticPr fontId="1" type="noConversion"/>
  </si>
  <si>
    <t>大臺中美容業職業工會</t>
    <phoneticPr fontId="1" type="noConversion"/>
  </si>
  <si>
    <t>大臺中洗染業職業工會</t>
    <phoneticPr fontId="1" type="noConversion"/>
  </si>
  <si>
    <t>台中市營造業職業工會</t>
    <phoneticPr fontId="1" type="noConversion"/>
  </si>
  <si>
    <t>大臺中營造業職業工會</t>
    <phoneticPr fontId="1" type="noConversion"/>
  </si>
  <si>
    <t>臺中市外燴人員職業工會</t>
    <phoneticPr fontId="1" type="noConversion"/>
  </si>
  <si>
    <t>台中市油漆業職業工會</t>
    <phoneticPr fontId="1" type="noConversion"/>
  </si>
  <si>
    <t>台中市美容業職業工會</t>
    <phoneticPr fontId="1" type="noConversion"/>
  </si>
  <si>
    <t>大台中腳底按摩調理人員職業工會</t>
    <phoneticPr fontId="1" type="noConversion"/>
  </si>
  <si>
    <t>大台中社區服務人員職業工會</t>
    <phoneticPr fontId="1" type="noConversion"/>
  </si>
  <si>
    <t>臺中市銲接切割人員職業工會</t>
    <phoneticPr fontId="1" type="noConversion"/>
  </si>
  <si>
    <t>臺中市農耕工作業職業工會</t>
    <phoneticPr fontId="1" type="noConversion"/>
  </si>
  <si>
    <t>臺中直轄市中餐服務人員職業工會</t>
    <phoneticPr fontId="1" type="noConversion"/>
  </si>
  <si>
    <t>大臺中美髮美容技術指導員職業工會</t>
    <phoneticPr fontId="1" type="noConversion"/>
  </si>
  <si>
    <t>臺中直轄市油漆工程業職業工會</t>
    <phoneticPr fontId="1" type="noConversion"/>
  </si>
  <si>
    <t>台中市銀樓業職業工會</t>
    <phoneticPr fontId="1" type="noConversion"/>
  </si>
  <si>
    <t>臺中市西服製作職業工會</t>
    <phoneticPr fontId="1" type="noConversion"/>
  </si>
  <si>
    <t>台中直轄市才藝教學服務人員職業工會</t>
    <phoneticPr fontId="1" type="noConversion"/>
  </si>
  <si>
    <t>大臺中餐飲業職業工會</t>
    <phoneticPr fontId="1" type="noConversion"/>
  </si>
  <si>
    <t>台中市才藝教學服務人員職業工會</t>
    <phoneticPr fontId="1" type="noConversion"/>
  </si>
  <si>
    <t>台中市教師職業工會</t>
    <phoneticPr fontId="1" type="noConversion"/>
  </si>
  <si>
    <t>臺中直轄市病患家事服務職業工會</t>
    <phoneticPr fontId="1" type="noConversion"/>
  </si>
  <si>
    <t>台中市餐飲業職業工會</t>
    <phoneticPr fontId="1" type="noConversion"/>
  </si>
  <si>
    <t>台中市地政業務從業人員職業工會</t>
    <phoneticPr fontId="1" type="noConversion"/>
  </si>
  <si>
    <t>臺中直轄市室內裝潢業職業工會</t>
    <phoneticPr fontId="1" type="noConversion"/>
  </si>
  <si>
    <t>台中市通信服務人員職業工會</t>
    <phoneticPr fontId="1" type="noConversion"/>
  </si>
  <si>
    <t>台中市橡膠製品修補職業工會</t>
    <phoneticPr fontId="1" type="noConversion"/>
  </si>
  <si>
    <t>大臺中汽車貨物裝卸業職業工會</t>
    <phoneticPr fontId="1" type="noConversion"/>
  </si>
  <si>
    <t>台中市機踏車修理業職業工會</t>
    <phoneticPr fontId="1" type="noConversion"/>
  </si>
  <si>
    <t>大臺中魚貨搬運業職業工會</t>
    <phoneticPr fontId="1" type="noConversion"/>
  </si>
  <si>
    <t>台中市音樂業職業工會</t>
    <phoneticPr fontId="1" type="noConversion"/>
  </si>
  <si>
    <t>台中市人民團體聘僱人員職業工會</t>
    <phoneticPr fontId="1" type="noConversion"/>
  </si>
  <si>
    <t>臺中市船舶服務業職業工會</t>
    <phoneticPr fontId="1" type="noConversion"/>
  </si>
  <si>
    <t>台中市製棉業職業工會</t>
    <phoneticPr fontId="1" type="noConversion"/>
  </si>
  <si>
    <t>臺中市民俗技藝工作者職業工會</t>
    <phoneticPr fontId="1" type="noConversion"/>
  </si>
  <si>
    <t>台中市西餐服務人員職業工會</t>
    <phoneticPr fontId="1" type="noConversion"/>
  </si>
  <si>
    <t>台中市廣告服務業職業工會</t>
    <phoneticPr fontId="1" type="noConversion"/>
  </si>
  <si>
    <t>台中市電器裝修職業工會</t>
    <phoneticPr fontId="1" type="noConversion"/>
  </si>
  <si>
    <t>台中市泥水業職業工會</t>
    <phoneticPr fontId="1" type="noConversion"/>
  </si>
  <si>
    <t>大臺中褓姆職業工會</t>
    <phoneticPr fontId="1" type="noConversion"/>
  </si>
  <si>
    <t>台中市冷凍空調業職業工會</t>
    <phoneticPr fontId="1" type="noConversion"/>
  </si>
  <si>
    <t>台中市建築鋼筋工職業工會</t>
    <phoneticPr fontId="1" type="noConversion"/>
  </si>
  <si>
    <t>臺中市日用品運送服務職業工會</t>
    <phoneticPr fontId="1" type="noConversion"/>
  </si>
  <si>
    <t>臺中縣水泥製品加工職業工會</t>
    <phoneticPr fontId="1" type="noConversion"/>
  </si>
  <si>
    <t>台中市仲介從業人員職業工會</t>
    <phoneticPr fontId="1" type="noConversion"/>
  </si>
  <si>
    <t>臺中市文化創意設計從業人員職業工會</t>
    <phoneticPr fontId="1" type="noConversion"/>
  </si>
  <si>
    <t>台中市木工業職業工會</t>
    <phoneticPr fontId="1" type="noConversion"/>
  </si>
  <si>
    <t>台中市陸上運輸服務人員職業工會</t>
    <phoneticPr fontId="1" type="noConversion"/>
  </si>
  <si>
    <t>台中市麵食製作職業工會</t>
    <phoneticPr fontId="1" type="noConversion"/>
  </si>
  <si>
    <t>臺中直轄市指甲彩繪美容職業工會</t>
    <phoneticPr fontId="1" type="noConversion"/>
  </si>
  <si>
    <t>臺中直轄市米食製品從業人員職業工會</t>
    <phoneticPr fontId="1" type="noConversion"/>
  </si>
  <si>
    <t>臺中直轄市雕刻業職業工會</t>
    <phoneticPr fontId="1" type="noConversion"/>
  </si>
  <si>
    <t>大臺中職業總工會</t>
    <phoneticPr fontId="18" type="noConversion"/>
  </si>
  <si>
    <t>臺中市職業總工會</t>
    <phoneticPr fontId="18" type="noConversion"/>
  </si>
  <si>
    <t>臺中直轄市總工會</t>
    <phoneticPr fontId="18" type="noConversion"/>
  </si>
  <si>
    <t>勞資關係-獎補助費-對國內團體之捐助</t>
  </si>
  <si>
    <t>補助勞資關係中介團體調處勞資爭議協調費及相關單位辦理勞資關係法令研習會經費</t>
  </si>
  <si>
    <t>社團法人台中市勞資關係協會</t>
    <phoneticPr fontId="18" type="noConversion"/>
  </si>
  <si>
    <t>社團法人臺中市(縣)勞資關係協會</t>
    <phoneticPr fontId="18" type="noConversion"/>
  </si>
  <si>
    <t>社團法人台中市勞雇關係協會</t>
    <phoneticPr fontId="18" type="noConversion"/>
  </si>
  <si>
    <t>無</t>
    <phoneticPr fontId="18" type="noConversion"/>
  </si>
  <si>
    <t>V</t>
    <phoneticPr fontId="18" type="noConversion"/>
  </si>
  <si>
    <t>勞政業務-勞資關係-獎補助費-對國內團體之捐助</t>
    <phoneticPr fontId="18" type="noConversion"/>
  </si>
  <si>
    <t>補助工會辦理推展會務，健全工會組織運作，強化勞工服務，保障勞工權益等相關活動</t>
    <phoneticPr fontId="1" type="noConversion"/>
  </si>
  <si>
    <t>勞政業務-勞資關係-獎補助費-對國內團體之捐助</t>
    <phoneticPr fontId="18" type="noConversion"/>
  </si>
  <si>
    <t>補助工會辦理推展會務，健全工會組織運作，強化勞工服務，保障勞工權益等相關活動</t>
    <phoneticPr fontId="1" type="noConversion"/>
  </si>
  <si>
    <t>台中市總工會</t>
    <phoneticPr fontId="18" type="noConversion"/>
  </si>
  <si>
    <t>無</t>
    <phoneticPr fontId="18" type="noConversion"/>
  </si>
  <si>
    <t>大臺中職業總工會</t>
    <phoneticPr fontId="18" type="noConversion"/>
  </si>
  <si>
    <t>勞政業務-綜合規劃-獎補助費-對國內團體之捐助</t>
    <phoneticPr fontId="1" type="noConversion"/>
  </si>
  <si>
    <t>勞政業務-綜合規劃-獎補助費-對國內團體之捐助</t>
    <phoneticPr fontId="1" type="noConversion"/>
  </si>
  <si>
    <t>補助工會團體辦理勞工志願服務觀摩活動</t>
    <phoneticPr fontId="1" type="noConversion"/>
  </si>
  <si>
    <t>臺中市政府勞工局</t>
    <phoneticPr fontId="1" type="noConversion"/>
  </si>
  <si>
    <t>臺中市政府勞工局</t>
    <phoneticPr fontId="1" type="noConversion"/>
  </si>
  <si>
    <t>V</t>
    <phoneticPr fontId="1" type="noConversion"/>
  </si>
  <si>
    <t>V</t>
    <phoneticPr fontId="1" type="noConversion"/>
  </si>
  <si>
    <t>勞政業務-綜合規劃-獎補助費-對國內團體之捐助</t>
    <phoneticPr fontId="1" type="noConversion"/>
  </si>
  <si>
    <t>補助工會團體辦理勞工志願服務教育訓練</t>
    <phoneticPr fontId="1" type="noConversion"/>
  </si>
  <si>
    <t>臺中市政府勞工局</t>
    <phoneticPr fontId="1" type="noConversion"/>
  </si>
  <si>
    <t>補助工會團體辦理勞工志願服務教育訓練</t>
    <phoneticPr fontId="1" type="noConversion"/>
  </si>
  <si>
    <t>臺中市農機代耕業職業工會</t>
    <phoneticPr fontId="18" type="noConversion"/>
  </si>
  <si>
    <t>台中市美容業職業工會</t>
    <phoneticPr fontId="18" type="noConversion"/>
  </si>
  <si>
    <t>無</t>
    <phoneticPr fontId="18" type="noConversion"/>
  </si>
  <si>
    <t>台中市總工會</t>
    <phoneticPr fontId="18" type="noConversion"/>
  </si>
  <si>
    <t>臺中市西餐服務人員職業工會</t>
    <phoneticPr fontId="18" type="noConversion"/>
  </si>
  <si>
    <t>補助基層勞工團體辦理勞工正當休閒活動</t>
    <phoneticPr fontId="1" type="noConversion"/>
  </si>
  <si>
    <t>補助基層勞工團體辦理勞工正當休閒活動</t>
    <phoneticPr fontId="1" type="noConversion"/>
  </si>
  <si>
    <t>臺中市直轄市病患家事服務職業工會</t>
    <phoneticPr fontId="18" type="noConversion"/>
  </si>
  <si>
    <t>臺中市民俗技藝工作者職業工會</t>
    <phoneticPr fontId="18" type="noConversion"/>
  </si>
  <si>
    <t>台中市陸上運輸人員職業工會</t>
    <phoneticPr fontId="18" type="noConversion"/>
  </si>
  <si>
    <t>台中市營造業職業工會</t>
    <phoneticPr fontId="18" type="noConversion"/>
  </si>
  <si>
    <t>台中市通信服務人員職業工會</t>
    <phoneticPr fontId="18" type="noConversion"/>
  </si>
  <si>
    <t>台中市美容職業工會</t>
    <phoneticPr fontId="18" type="noConversion"/>
  </si>
  <si>
    <t>臺中市機車貨物運送職業工會</t>
    <phoneticPr fontId="18" type="noConversion"/>
  </si>
  <si>
    <t>台中市製棉業職業工會</t>
    <phoneticPr fontId="18" type="noConversion"/>
  </si>
  <si>
    <t>臺中市直轄市勞工團體從業人員職業工會</t>
    <phoneticPr fontId="18" type="noConversion"/>
  </si>
  <si>
    <t>台中市銲接切割人員職業工會</t>
    <phoneticPr fontId="18" type="noConversion"/>
  </si>
  <si>
    <t>補助總工會辦理勞工休閒活動</t>
    <phoneticPr fontId="1" type="noConversion"/>
  </si>
  <si>
    <t>台中市產業總工會</t>
    <phoneticPr fontId="18" type="noConversion"/>
  </si>
  <si>
    <t>勞政業務-勞工福利-獎補助費-對國內團體之捐助</t>
    <phoneticPr fontId="1" type="noConversion"/>
  </si>
  <si>
    <t>無</t>
    <phoneticPr fontId="18" type="noConversion"/>
  </si>
  <si>
    <t>勞政業務-勞工福利-獎補助費-對國內團體之捐助</t>
    <phoneticPr fontId="1" type="noConversion"/>
  </si>
  <si>
    <t>臺中縣水泥製品加工職業工會</t>
    <phoneticPr fontId="18" type="noConversion"/>
  </si>
  <si>
    <t>台中市建築鋼筋工職業工會</t>
    <phoneticPr fontId="18" type="noConversion"/>
  </si>
  <si>
    <t>勞政業務-勞工福利-獎補助費-對國內團體之捐助</t>
    <phoneticPr fontId="1" type="noConversion"/>
  </si>
  <si>
    <t>補助基層勞工團體辦理勞工正當休閒活動</t>
    <phoneticPr fontId="1" type="noConversion"/>
  </si>
  <si>
    <t>台中市小貨車裝運職業工會</t>
    <phoneticPr fontId="18" type="noConversion"/>
  </si>
  <si>
    <t>臺中市政府勞工局</t>
    <phoneticPr fontId="1" type="noConversion"/>
  </si>
  <si>
    <t>無</t>
    <phoneticPr fontId="18" type="noConversion"/>
  </si>
  <si>
    <t>臺中市直轄市果菜包裝運送職業工會</t>
    <phoneticPr fontId="18" type="noConversion"/>
  </si>
  <si>
    <t>台中市翻譯人員職業工會</t>
    <phoneticPr fontId="18" type="noConversion"/>
  </si>
  <si>
    <t>臺中市農機代耕業職業工會</t>
    <phoneticPr fontId="18" type="noConversion"/>
  </si>
  <si>
    <t>臺中市衛浴器材服務職業工會</t>
    <phoneticPr fontId="18" type="noConversion"/>
  </si>
  <si>
    <t>大臺中汽車保養修理職業工會</t>
    <phoneticPr fontId="18" type="noConversion"/>
  </si>
  <si>
    <t>臺中直轄市通信服務人員職業工會</t>
    <phoneticPr fontId="18" type="noConversion"/>
  </si>
  <si>
    <t>台中市直轄市才藝教學服務人員職業工會</t>
    <phoneticPr fontId="18" type="noConversion"/>
  </si>
  <si>
    <t>台灣勞工大聯盟工會</t>
    <phoneticPr fontId="18" type="noConversion"/>
  </si>
  <si>
    <t>台中市攤販業職業工會</t>
    <phoneticPr fontId="18" type="noConversion"/>
  </si>
  <si>
    <t>台中市機踏車修理業職業工會</t>
    <phoneticPr fontId="18" type="noConversion"/>
  </si>
  <si>
    <t>台中市飾品加工職業工會</t>
    <phoneticPr fontId="18" type="noConversion"/>
  </si>
  <si>
    <t>就業服務業務-就業服務-獎補助費-對國內團體之捐助</t>
    <phoneticPr fontId="1" type="noConversion"/>
  </si>
  <si>
    <t>補助臺中市總工業會(原臺中縣工業會)辦理徵才活動</t>
    <phoneticPr fontId="1" type="noConversion"/>
  </si>
  <si>
    <t>臺中市總工業會</t>
    <phoneticPr fontId="18" type="noConversion"/>
  </si>
  <si>
    <t>臺中市就業服務處</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</si>
</sst>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76" formatCode="_-* #,##0_-;\-* #,##0_-;_-* &quot;-&quot;??_-;_-@_-"/>
    <numFmt numFmtId="177" formatCode="#,##0.00&quot; &quot;;&quot;-&quot;#,##0.00&quot; &quot;;&quot; -&quot;00&quot; &quot;;@&quot; &quot;"/>
    <numFmt numFmtId="178" formatCode="#,##0.00&quot; &quot;;#,##0.00&quot; &quot;;&quot;-&quot;#&quot; &quot;;&quot; &quot;@&quot; &quot;"/>
    <numFmt numFmtId="179" formatCode="#,##0&quot; &quot;;#,##0&quot; &quot;;&quot;-&quot;#&quot; &quot;;&quot; &quot;@&quot; &quot;"/>
    <numFmt numFmtId="180" formatCode="#,##0.00&quot; &quot;;#,##0.00&quot; &quot;;&quot;-&quot;#&quot; &quot;;@&quot; &quot;"/>
    <numFmt numFmtId="181" formatCode="[$NT$-404]#,##0.00;[Red]&quot;-&quot;[$NT$-404]#,##0.00"/>
    <numFmt numFmtId="182" formatCode="_-* #,##0.000_-;\-* #,##0.000_-;_-* &quot;-&quot;??_-;_-@_-"/>
    <numFmt numFmtId="183" formatCode="#,##0_);[Red]\(#,##0\)"/>
  </numFmts>
  <fonts count="62">
    <font>
      <sz val="11"/>
      <name val="標楷體"/>
      <family val="1"/>
      <charset val="136"/>
    </font>
    <font>
      <sz val="9"/>
      <name val="標楷體"/>
      <family val="1"/>
      <charset val="136"/>
    </font>
    <font>
      <sz val="10"/>
      <name val="標楷體"/>
      <family val="4"/>
      <charset val="136"/>
    </font>
    <font>
      <sz val="11"/>
      <name val="標楷體"/>
      <family val="4"/>
      <charset val="136"/>
    </font>
    <font>
      <sz val="12"/>
      <name val="新細明體"/>
      <family val="1"/>
      <charset val="136"/>
    </font>
    <font>
      <b/>
      <sz val="18"/>
      <color indexed="8"/>
      <name val="標楷體"/>
      <family val="4"/>
      <charset val="136"/>
    </font>
    <font>
      <sz val="9"/>
      <name val="細明體"/>
      <family val="3"/>
      <charset val="136"/>
    </font>
    <font>
      <sz val="18"/>
      <color indexed="8"/>
      <name val="標楷體"/>
      <family val="4"/>
      <charset val="136"/>
    </font>
    <font>
      <sz val="12"/>
      <color indexed="8"/>
      <name val="標楷體"/>
      <family val="4"/>
      <charset val="136"/>
    </font>
    <font>
      <sz val="14"/>
      <color indexed="8"/>
      <name val="標楷體"/>
      <family val="4"/>
      <charset val="136"/>
    </font>
    <font>
      <b/>
      <sz val="12"/>
      <color indexed="8"/>
      <name val="標楷體"/>
      <family val="4"/>
      <charset val="136"/>
    </font>
    <font>
      <sz val="12"/>
      <name val="Times New Roman"/>
      <family val="1"/>
    </font>
    <font>
      <sz val="11"/>
      <color indexed="8"/>
      <name val="標楷體"/>
      <family val="4"/>
      <charset val="136"/>
    </font>
    <font>
      <sz val="10"/>
      <color indexed="8"/>
      <name val="標楷體"/>
      <family val="4"/>
      <charset val="136"/>
    </font>
    <font>
      <sz val="12"/>
      <name val="標楷體"/>
      <family val="4"/>
      <charset val="136"/>
    </font>
    <font>
      <sz val="12"/>
      <color indexed="10"/>
      <name val="標楷體"/>
      <family val="4"/>
      <charset val="136"/>
    </font>
    <font>
      <sz val="12"/>
      <color rgb="FF000000"/>
      <name val="新細明體"/>
      <family val="1"/>
      <charset val="136"/>
    </font>
    <font>
      <sz val="12"/>
      <color rgb="FF000000"/>
      <name val="標楷體"/>
      <family val="4"/>
      <charset val="136"/>
    </font>
    <font>
      <sz val="9"/>
      <name val="新細明體"/>
      <family val="1"/>
      <charset val="136"/>
    </font>
    <font>
      <b/>
      <sz val="14"/>
      <name val="Times New Roman"/>
      <family val="1"/>
    </font>
    <font>
      <sz val="10"/>
      <name val="Times New Roman"/>
      <family val="1"/>
    </font>
    <font>
      <b/>
      <sz val="16"/>
      <color indexed="8"/>
      <name val="標楷體"/>
      <family val="4"/>
      <charset val="136"/>
    </font>
    <font>
      <sz val="11"/>
      <name val="標楷體"/>
      <family val="1"/>
      <charset val="136"/>
    </font>
    <font>
      <sz val="12"/>
      <color rgb="FFFFFFFF"/>
      <name val="新細明體"/>
      <family val="1"/>
      <charset val="136"/>
    </font>
    <font>
      <b/>
      <i/>
      <sz val="16"/>
      <color rgb="FF000000"/>
      <name val="新細明體"/>
      <family val="1"/>
      <charset val="136"/>
    </font>
    <font>
      <b/>
      <sz val="15"/>
      <color rgb="FF44546A"/>
      <name val="新細明體"/>
      <family val="1"/>
      <charset val="136"/>
    </font>
    <font>
      <b/>
      <i/>
      <u/>
      <sz val="12"/>
      <color rgb="FF000000"/>
      <name val="新細明體"/>
      <family val="1"/>
      <charset val="136"/>
    </font>
    <font>
      <sz val="8"/>
      <color rgb="FF000000"/>
      <name val="標楷體1"/>
      <family val="4"/>
      <charset val="136"/>
    </font>
    <font>
      <sz val="10"/>
      <color rgb="FF000000"/>
      <name val="標楷體1"/>
      <family val="4"/>
      <charset val="136"/>
    </font>
    <font>
      <sz val="11"/>
      <color rgb="FF000000"/>
      <name val="標楷體1"/>
      <family val="4"/>
      <charset val="136"/>
    </font>
    <font>
      <sz val="6"/>
      <color rgb="FF000000"/>
      <name val="標楷體1"/>
      <family val="4"/>
      <charset val="136"/>
    </font>
    <font>
      <sz val="9"/>
      <color rgb="FF000000"/>
      <name val="標楷體1"/>
      <family val="4"/>
      <charset val="136"/>
    </font>
    <font>
      <sz val="7"/>
      <color rgb="FF000000"/>
      <name val="標楷體1"/>
      <family val="4"/>
      <charset val="136"/>
    </font>
    <font>
      <sz val="11"/>
      <color rgb="FF000000"/>
      <name val="標楷體2"/>
      <family val="4"/>
      <charset val="136"/>
    </font>
    <font>
      <sz val="12"/>
      <color rgb="FF9C6500"/>
      <name val="新細明體"/>
      <family val="1"/>
      <charset val="136"/>
    </font>
    <font>
      <b/>
      <sz val="12"/>
      <color rgb="FF000000"/>
      <name val="新細明體"/>
      <family val="1"/>
      <charset val="136"/>
    </font>
    <font>
      <sz val="12"/>
      <color rgb="FF006100"/>
      <name val="新細明體"/>
      <family val="1"/>
      <charset val="136"/>
    </font>
    <font>
      <b/>
      <sz val="12"/>
      <color rgb="FFFA7D00"/>
      <name val="新細明體"/>
      <family val="1"/>
      <charset val="136"/>
    </font>
    <font>
      <sz val="12"/>
      <color rgb="FFFA7D00"/>
      <name val="新細明體"/>
      <family val="1"/>
      <charset val="136"/>
    </font>
    <font>
      <i/>
      <sz val="12"/>
      <color rgb="FF7F7F7F"/>
      <name val="新細明體"/>
      <family val="1"/>
      <charset val="136"/>
    </font>
    <font>
      <b/>
      <sz val="13"/>
      <color rgb="FF44546A"/>
      <name val="新細明體"/>
      <family val="1"/>
      <charset val="136"/>
    </font>
    <font>
      <b/>
      <sz val="11"/>
      <color rgb="FF44546A"/>
      <name val="新細明體"/>
      <family val="1"/>
      <charset val="136"/>
    </font>
    <font>
      <b/>
      <sz val="18"/>
      <color rgb="FF44546A"/>
      <name val="新細明體"/>
      <family val="1"/>
      <charset val="136"/>
    </font>
    <font>
      <sz val="12"/>
      <color rgb="FF3F3F76"/>
      <name val="新細明體"/>
      <family val="1"/>
      <charset val="136"/>
    </font>
    <font>
      <b/>
      <sz val="12"/>
      <color rgb="FF3F3F3F"/>
      <name val="新細明體"/>
      <family val="1"/>
      <charset val="136"/>
    </font>
    <font>
      <b/>
      <sz val="12"/>
      <color rgb="FFFFFFFF"/>
      <name val="新細明體"/>
      <family val="1"/>
      <charset val="136"/>
    </font>
    <font>
      <sz val="12"/>
      <color rgb="FF9C0006"/>
      <name val="新細明體"/>
      <family val="1"/>
      <charset val="136"/>
    </font>
    <font>
      <sz val="12"/>
      <color rgb="FFFF0000"/>
      <name val="新細明體"/>
      <family val="1"/>
      <charset val="136"/>
    </font>
    <font>
      <sz val="16"/>
      <color indexed="8"/>
      <name val="標楷體"/>
      <family val="4"/>
      <charset val="136"/>
    </font>
    <font>
      <sz val="13"/>
      <color indexed="8"/>
      <name val="標楷體"/>
      <family val="4"/>
      <charset val="136"/>
    </font>
    <font>
      <sz val="11"/>
      <color theme="1"/>
      <name val="Arial"/>
      <family val="2"/>
    </font>
    <font>
      <b/>
      <u/>
      <sz val="20"/>
      <name val="標楷體"/>
      <family val="4"/>
      <charset val="136"/>
    </font>
    <font>
      <b/>
      <sz val="20"/>
      <name val="標楷體"/>
      <family val="4"/>
      <charset val="136"/>
    </font>
    <font>
      <sz val="20"/>
      <name val="標楷體"/>
      <family val="4"/>
      <charset val="136"/>
    </font>
    <font>
      <b/>
      <sz val="18"/>
      <color rgb="FF000000"/>
      <name val="標楷體"/>
      <family val="4"/>
      <charset val="136"/>
    </font>
    <font>
      <sz val="14"/>
      <color rgb="FF000000"/>
      <name val="標楷體"/>
      <family val="4"/>
      <charset val="136"/>
    </font>
    <font>
      <sz val="14"/>
      <color rgb="FF000000"/>
      <name val="新細明體"/>
      <family val="1"/>
      <charset val="136"/>
    </font>
    <font>
      <b/>
      <sz val="12"/>
      <color indexed="81"/>
      <name val="標楷體"/>
      <family val="4"/>
      <charset val="136"/>
    </font>
    <font>
      <sz val="9"/>
      <color indexed="81"/>
      <name val="Tahoma"/>
      <family val="2"/>
    </font>
    <font>
      <sz val="13"/>
      <color rgb="FF000000"/>
      <name val="標楷體"/>
      <family val="4"/>
      <charset val="136"/>
    </font>
    <font>
      <sz val="12"/>
      <color theme="1"/>
      <name val="標楷體"/>
      <family val="4"/>
      <charset val="136"/>
    </font>
    <font>
      <sz val="12"/>
      <color rgb="FFFF0000"/>
      <name val="標楷體"/>
      <family val="4"/>
      <charset val="136"/>
    </font>
  </fonts>
  <fills count="39">
    <fill>
      <patternFill patternType="none"/>
    </fill>
    <fill>
      <patternFill patternType="gray125"/>
    </fill>
    <fill>
      <patternFill patternType="solid">
        <fgColor theme="4"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D9E1F2"/>
        <bgColor rgb="FFD9E1F2"/>
      </patternFill>
    </fill>
    <fill>
      <patternFill patternType="solid">
        <fgColor rgb="FFFCE4D6"/>
        <bgColor rgb="FFFCE4D6"/>
      </patternFill>
    </fill>
    <fill>
      <patternFill patternType="solid">
        <fgColor rgb="FFEDEDED"/>
        <bgColor rgb="FFEDEDED"/>
      </patternFill>
    </fill>
    <fill>
      <patternFill patternType="solid">
        <fgColor rgb="FFFFF2CC"/>
        <bgColor rgb="FFFFF2CC"/>
      </patternFill>
    </fill>
    <fill>
      <patternFill patternType="solid">
        <fgColor rgb="FFDDEBF7"/>
        <bgColor rgb="FFDDEBF7"/>
      </patternFill>
    </fill>
    <fill>
      <patternFill patternType="solid">
        <fgColor rgb="FFE2EFDA"/>
        <bgColor rgb="FFE2EFDA"/>
      </patternFill>
    </fill>
    <fill>
      <patternFill patternType="solid">
        <fgColor rgb="FFB4C6E7"/>
        <bgColor rgb="FFB4C6E7"/>
      </patternFill>
    </fill>
    <fill>
      <patternFill patternType="solid">
        <fgColor rgb="FFF8CBAD"/>
        <bgColor rgb="FFF8CBAD"/>
      </patternFill>
    </fill>
    <fill>
      <patternFill patternType="solid">
        <fgColor rgb="FFDBDBDB"/>
        <bgColor rgb="FFDBDBDB"/>
      </patternFill>
    </fill>
    <fill>
      <patternFill patternType="solid">
        <fgColor rgb="FFFFE699"/>
        <bgColor rgb="FFFFE699"/>
      </patternFill>
    </fill>
    <fill>
      <patternFill patternType="solid">
        <fgColor rgb="FFBDD7EE"/>
        <bgColor rgb="FFBDD7EE"/>
      </patternFill>
    </fill>
    <fill>
      <patternFill patternType="solid">
        <fgColor rgb="FFC6E0B4"/>
        <bgColor rgb="FFC6E0B4"/>
      </patternFill>
    </fill>
    <fill>
      <patternFill patternType="solid">
        <fgColor rgb="FF8EA9DB"/>
        <bgColor rgb="FF8EA9DB"/>
      </patternFill>
    </fill>
    <fill>
      <patternFill patternType="solid">
        <fgColor rgb="FFF4B084"/>
        <bgColor rgb="FFF4B084"/>
      </patternFill>
    </fill>
    <fill>
      <patternFill patternType="solid">
        <fgColor rgb="FFC9C9C9"/>
        <bgColor rgb="FFC9C9C9"/>
      </patternFill>
    </fill>
    <fill>
      <patternFill patternType="solid">
        <fgColor rgb="FFFFD966"/>
        <bgColor rgb="FFFFD966"/>
      </patternFill>
    </fill>
    <fill>
      <patternFill patternType="solid">
        <fgColor rgb="FF9BC2E6"/>
        <bgColor rgb="FF9BC2E6"/>
      </patternFill>
    </fill>
    <fill>
      <patternFill patternType="solid">
        <fgColor rgb="FFA9D08E"/>
        <bgColor rgb="FFA9D08E"/>
      </patternFill>
    </fill>
    <fill>
      <patternFill patternType="solid">
        <fgColor rgb="FFFFEB9C"/>
        <bgColor rgb="FFFFEB9C"/>
      </patternFill>
    </fill>
    <fill>
      <patternFill patternType="solid">
        <fgColor rgb="FFC6EFCE"/>
        <bgColor rgb="FFC6EFCE"/>
      </patternFill>
    </fill>
    <fill>
      <patternFill patternType="solid">
        <fgColor rgb="FFF2F2F2"/>
        <bgColor rgb="FFF2F2F2"/>
      </patternFill>
    </fill>
    <fill>
      <patternFill patternType="solid">
        <fgColor rgb="FFFFFFCC"/>
        <bgColor rgb="FFFFFFCC"/>
      </patternFill>
    </fill>
    <fill>
      <patternFill patternType="solid">
        <fgColor rgb="FF4472C4"/>
        <bgColor rgb="FF4472C4"/>
      </patternFill>
    </fill>
    <fill>
      <patternFill patternType="solid">
        <fgColor rgb="FFED7D31"/>
        <bgColor rgb="FFED7D31"/>
      </patternFill>
    </fill>
    <fill>
      <patternFill patternType="solid">
        <fgColor rgb="FFA5A5A5"/>
        <bgColor rgb="FFA5A5A5"/>
      </patternFill>
    </fill>
    <fill>
      <patternFill patternType="solid">
        <fgColor rgb="FFFFC000"/>
        <bgColor rgb="FFFFC000"/>
      </patternFill>
    </fill>
    <fill>
      <patternFill patternType="solid">
        <fgColor rgb="FF5B9BD5"/>
        <bgColor rgb="FF5B9BD5"/>
      </patternFill>
    </fill>
    <fill>
      <patternFill patternType="solid">
        <fgColor rgb="FF70AD47"/>
        <bgColor rgb="FF70AD47"/>
      </patternFill>
    </fill>
    <fill>
      <patternFill patternType="solid">
        <fgColor rgb="FFFFCC99"/>
        <bgColor rgb="FFFFCC99"/>
      </patternFill>
    </fill>
    <fill>
      <patternFill patternType="solid">
        <fgColor rgb="FFFFC7CE"/>
        <bgColor rgb="FFFFC7CE"/>
      </patternFill>
    </fill>
    <fill>
      <patternFill patternType="solid">
        <fgColor indexed="13"/>
        <bgColor indexed="64"/>
      </patternFill>
    </fill>
    <fill>
      <patternFill patternType="solid">
        <fgColor theme="8" tint="0.79998168889431442"/>
        <bgColor indexed="64"/>
      </patternFill>
    </fill>
  </fills>
  <borders count="29">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rgb="FF4472C4"/>
      </bottom>
      <diagonal/>
    </border>
    <border>
      <left/>
      <right/>
      <top style="thin">
        <color rgb="FF4472C4"/>
      </top>
      <bottom style="thin">
        <color rgb="FF4472C4"/>
      </bottom>
      <diagonal/>
    </border>
    <border>
      <left/>
      <right/>
      <top/>
      <bottom style="thin">
        <color rgb="FFFF8001"/>
      </bottom>
      <diagonal/>
    </border>
    <border>
      <left/>
      <right/>
      <top/>
      <bottom style="medium">
        <color rgb="FFA2B8E1"/>
      </bottom>
      <diagonal/>
    </border>
    <border>
      <left/>
      <right/>
      <top/>
      <bottom style="medium">
        <color rgb="FF8EA9DB"/>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thin">
        <color rgb="FF000000"/>
      </left>
      <right style="thin">
        <color rgb="FF000000"/>
      </right>
      <top style="thin">
        <color rgb="FF000000"/>
      </top>
      <bottom style="thin">
        <color rgb="FF000000"/>
      </bottom>
      <diagonal style="thin">
        <color rgb="FF000000"/>
      </diagonal>
    </border>
    <border>
      <left/>
      <right/>
      <top style="thin">
        <color indexed="64"/>
      </top>
      <bottom/>
      <diagonal/>
    </border>
  </borders>
  <cellStyleXfs count="479">
    <xf numFmtId="0" fontId="0" fillId="0" borderId="0">
      <alignment vertical="center"/>
    </xf>
    <xf numFmtId="0" fontId="4" fillId="0" borderId="0"/>
    <xf numFmtId="0" fontId="4" fillId="0" borderId="0">
      <alignment vertical="center"/>
    </xf>
    <xf numFmtId="43" fontId="4" fillId="0" borderId="0" applyFont="0" applyFill="0" applyBorder="0" applyAlignment="0" applyProtection="0"/>
    <xf numFmtId="0" fontId="16" fillId="0" borderId="0" applyNumberFormat="0" applyFont="0" applyBorder="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77" fontId="16" fillId="0" borderId="0" applyFont="0" applyBorder="0" applyProtection="0">
      <alignment vertical="center"/>
    </xf>
    <xf numFmtId="178" fontId="16" fillId="0" borderId="0" applyFont="0" applyBorder="0" applyProtection="0">
      <alignment vertical="center"/>
    </xf>
    <xf numFmtId="0" fontId="4" fillId="0" borderId="0"/>
    <xf numFmtId="0" fontId="16" fillId="0" borderId="0">
      <alignment vertical="center"/>
    </xf>
    <xf numFmtId="0" fontId="4" fillId="0" borderId="0"/>
    <xf numFmtId="43" fontId="4" fillId="0" borderId="0" applyFont="0" applyFill="0" applyBorder="0" applyAlignment="0" applyProtection="0"/>
    <xf numFmtId="177" fontId="16" fillId="0" borderId="0">
      <alignment vertical="center"/>
    </xf>
    <xf numFmtId="0" fontId="40" fillId="0" borderId="17">
      <alignment vertical="center"/>
    </xf>
    <xf numFmtId="0" fontId="41" fillId="0" borderId="18">
      <alignment vertical="center"/>
    </xf>
    <xf numFmtId="0" fontId="41" fillId="0" borderId="0">
      <alignment vertical="center"/>
    </xf>
    <xf numFmtId="0" fontId="36" fillId="26" borderId="0">
      <alignment vertical="center"/>
    </xf>
    <xf numFmtId="0" fontId="46" fillId="36" borderId="0">
      <alignment vertical="center"/>
    </xf>
    <xf numFmtId="0" fontId="43" fillId="35" borderId="11">
      <alignment vertical="center"/>
    </xf>
    <xf numFmtId="0" fontId="44" fillId="27" borderId="12">
      <alignment vertical="center"/>
    </xf>
    <xf numFmtId="0" fontId="37" fillId="27" borderId="11">
      <alignment vertical="center"/>
    </xf>
    <xf numFmtId="0" fontId="38" fillId="0" borderId="16">
      <alignment vertical="center"/>
    </xf>
    <xf numFmtId="0" fontId="45" fillId="31" borderId="12">
      <alignment vertical="center"/>
    </xf>
    <xf numFmtId="0" fontId="47" fillId="0" borderId="0">
      <alignment vertical="center"/>
    </xf>
    <xf numFmtId="0" fontId="39" fillId="0" borderId="0">
      <alignment vertical="center"/>
    </xf>
    <xf numFmtId="0" fontId="35" fillId="0" borderId="15">
      <alignment vertical="center"/>
    </xf>
    <xf numFmtId="0" fontId="23" fillId="29" borderId="0">
      <alignment vertical="center"/>
    </xf>
    <xf numFmtId="0" fontId="23" fillId="30" borderId="0">
      <alignment vertical="center"/>
    </xf>
    <xf numFmtId="0" fontId="23" fillId="31" borderId="0">
      <alignment vertical="center"/>
    </xf>
    <xf numFmtId="0" fontId="23" fillId="32" borderId="0">
      <alignment vertical="center"/>
    </xf>
    <xf numFmtId="0" fontId="23" fillId="33" borderId="0">
      <alignment vertical="center"/>
    </xf>
    <xf numFmtId="0" fontId="23" fillId="34" borderId="0">
      <alignment vertical="center"/>
    </xf>
    <xf numFmtId="0" fontId="16" fillId="7" borderId="0">
      <alignment vertical="center"/>
    </xf>
    <xf numFmtId="0" fontId="16" fillId="7" borderId="0">
      <alignment vertical="center"/>
    </xf>
    <xf numFmtId="0" fontId="16" fillId="7" borderId="0">
      <alignment vertical="center"/>
    </xf>
    <xf numFmtId="0" fontId="16" fillId="7" borderId="0">
      <alignment vertical="center"/>
    </xf>
    <xf numFmtId="0" fontId="16" fillId="7" borderId="0">
      <alignment vertical="center"/>
    </xf>
    <xf numFmtId="0" fontId="16" fillId="7" borderId="0">
      <alignment vertical="center"/>
    </xf>
    <xf numFmtId="0" fontId="16" fillId="7" borderId="0">
      <alignment vertical="center"/>
    </xf>
    <xf numFmtId="0" fontId="16" fillId="7" borderId="0">
      <alignment vertical="center"/>
    </xf>
    <xf numFmtId="0" fontId="16" fillId="8" borderId="0">
      <alignment vertical="center"/>
    </xf>
    <xf numFmtId="0" fontId="16" fillId="8" borderId="0">
      <alignment vertical="center"/>
    </xf>
    <xf numFmtId="0" fontId="16" fillId="8" borderId="0">
      <alignment vertical="center"/>
    </xf>
    <xf numFmtId="0" fontId="16" fillId="8" borderId="0">
      <alignment vertical="center"/>
    </xf>
    <xf numFmtId="0" fontId="16" fillId="8" borderId="0">
      <alignment vertical="center"/>
    </xf>
    <xf numFmtId="0" fontId="16" fillId="8" borderId="0">
      <alignment vertical="center"/>
    </xf>
    <xf numFmtId="0" fontId="16" fillId="8" borderId="0">
      <alignment vertical="center"/>
    </xf>
    <xf numFmtId="0" fontId="16" fillId="8" borderId="0">
      <alignment vertical="center"/>
    </xf>
    <xf numFmtId="0" fontId="16" fillId="9" borderId="0">
      <alignment vertical="center"/>
    </xf>
    <xf numFmtId="0" fontId="16" fillId="9" borderId="0">
      <alignment vertical="center"/>
    </xf>
    <xf numFmtId="0" fontId="16" fillId="9" borderId="0">
      <alignment vertical="center"/>
    </xf>
    <xf numFmtId="0" fontId="16" fillId="9" borderId="0">
      <alignment vertical="center"/>
    </xf>
    <xf numFmtId="0" fontId="16" fillId="9" borderId="0">
      <alignment vertical="center"/>
    </xf>
    <xf numFmtId="0" fontId="16" fillId="9" borderId="0">
      <alignment vertical="center"/>
    </xf>
    <xf numFmtId="0" fontId="16" fillId="9" borderId="0">
      <alignment vertical="center"/>
    </xf>
    <xf numFmtId="0" fontId="16" fillId="9" borderId="0">
      <alignment vertical="center"/>
    </xf>
    <xf numFmtId="0" fontId="16" fillId="10" borderId="0">
      <alignment vertical="center"/>
    </xf>
    <xf numFmtId="0" fontId="16" fillId="10" borderId="0">
      <alignment vertical="center"/>
    </xf>
    <xf numFmtId="0" fontId="16" fillId="10" borderId="0">
      <alignment vertical="center"/>
    </xf>
    <xf numFmtId="0" fontId="16" fillId="10" borderId="0">
      <alignment vertical="center"/>
    </xf>
    <xf numFmtId="0" fontId="16" fillId="10" borderId="0">
      <alignment vertical="center"/>
    </xf>
    <xf numFmtId="0" fontId="16" fillId="10" borderId="0">
      <alignment vertical="center"/>
    </xf>
    <xf numFmtId="0" fontId="16" fillId="10" borderId="0">
      <alignment vertical="center"/>
    </xf>
    <xf numFmtId="0" fontId="16" fillId="10" borderId="0">
      <alignment vertical="center"/>
    </xf>
    <xf numFmtId="0" fontId="16" fillId="11" borderId="0">
      <alignment vertical="center"/>
    </xf>
    <xf numFmtId="0" fontId="16" fillId="11" borderId="0">
      <alignment vertical="center"/>
    </xf>
    <xf numFmtId="0" fontId="16" fillId="11" borderId="0">
      <alignment vertical="center"/>
    </xf>
    <xf numFmtId="0" fontId="16" fillId="11" borderId="0">
      <alignment vertical="center"/>
    </xf>
    <xf numFmtId="0" fontId="16" fillId="11" borderId="0">
      <alignment vertical="center"/>
    </xf>
    <xf numFmtId="0" fontId="16" fillId="11" borderId="0">
      <alignment vertical="center"/>
    </xf>
    <xf numFmtId="0" fontId="16" fillId="11" borderId="0">
      <alignment vertical="center"/>
    </xf>
    <xf numFmtId="0" fontId="16" fillId="11" borderId="0">
      <alignment vertical="center"/>
    </xf>
    <xf numFmtId="0" fontId="16" fillId="12" borderId="0">
      <alignment vertical="center"/>
    </xf>
    <xf numFmtId="0" fontId="16" fillId="12" borderId="0">
      <alignment vertical="center"/>
    </xf>
    <xf numFmtId="0" fontId="16" fillId="12" borderId="0">
      <alignment vertical="center"/>
    </xf>
    <xf numFmtId="0" fontId="16" fillId="12" borderId="0">
      <alignment vertical="center"/>
    </xf>
    <xf numFmtId="0" fontId="16" fillId="12" borderId="0">
      <alignment vertical="center"/>
    </xf>
    <xf numFmtId="0" fontId="16" fillId="12" borderId="0">
      <alignment vertical="center"/>
    </xf>
    <xf numFmtId="0" fontId="16" fillId="12" borderId="0">
      <alignment vertical="center"/>
    </xf>
    <xf numFmtId="0" fontId="16" fillId="12" borderId="0">
      <alignment vertical="center"/>
    </xf>
    <xf numFmtId="0" fontId="16" fillId="13" borderId="0">
      <alignment vertical="center"/>
    </xf>
    <xf numFmtId="0" fontId="16" fillId="13" borderId="0">
      <alignment vertical="center"/>
    </xf>
    <xf numFmtId="0" fontId="16" fillId="13" borderId="0">
      <alignment vertical="center"/>
    </xf>
    <xf numFmtId="0" fontId="16" fillId="13" borderId="0">
      <alignment vertical="center"/>
    </xf>
    <xf numFmtId="0" fontId="16" fillId="13" borderId="0">
      <alignment vertical="center"/>
    </xf>
    <xf numFmtId="0" fontId="16" fillId="13" borderId="0">
      <alignment vertical="center"/>
    </xf>
    <xf numFmtId="0" fontId="16" fillId="13" borderId="0">
      <alignment vertical="center"/>
    </xf>
    <xf numFmtId="0" fontId="16" fillId="13" borderId="0">
      <alignment vertical="center"/>
    </xf>
    <xf numFmtId="0" fontId="16" fillId="14" borderId="0">
      <alignment vertical="center"/>
    </xf>
    <xf numFmtId="0" fontId="16" fillId="14" borderId="0">
      <alignment vertical="center"/>
    </xf>
    <xf numFmtId="0" fontId="16" fillId="14" borderId="0">
      <alignment vertical="center"/>
    </xf>
    <xf numFmtId="0" fontId="16" fillId="14" borderId="0">
      <alignment vertical="center"/>
    </xf>
    <xf numFmtId="0" fontId="16" fillId="14" borderId="0">
      <alignment vertical="center"/>
    </xf>
    <xf numFmtId="0" fontId="16" fillId="14" borderId="0">
      <alignment vertical="center"/>
    </xf>
    <xf numFmtId="0" fontId="16" fillId="14" borderId="0">
      <alignment vertical="center"/>
    </xf>
    <xf numFmtId="0" fontId="16" fillId="14" borderId="0">
      <alignment vertical="center"/>
    </xf>
    <xf numFmtId="0" fontId="16" fillId="15" borderId="0">
      <alignment vertical="center"/>
    </xf>
    <xf numFmtId="0" fontId="16" fillId="15" borderId="0">
      <alignment vertical="center"/>
    </xf>
    <xf numFmtId="0" fontId="16" fillId="15" borderId="0">
      <alignment vertical="center"/>
    </xf>
    <xf numFmtId="0" fontId="16" fillId="15" borderId="0">
      <alignment vertical="center"/>
    </xf>
    <xf numFmtId="0" fontId="16" fillId="15" borderId="0">
      <alignment vertical="center"/>
    </xf>
    <xf numFmtId="0" fontId="16" fillId="15" borderId="0">
      <alignment vertical="center"/>
    </xf>
    <xf numFmtId="0" fontId="16" fillId="15" borderId="0">
      <alignment vertical="center"/>
    </xf>
    <xf numFmtId="0" fontId="16" fillId="15" borderId="0">
      <alignment vertical="center"/>
    </xf>
    <xf numFmtId="0" fontId="16" fillId="16" borderId="0">
      <alignment vertical="center"/>
    </xf>
    <xf numFmtId="0" fontId="16" fillId="16" borderId="0">
      <alignment vertical="center"/>
    </xf>
    <xf numFmtId="0" fontId="16" fillId="16" borderId="0">
      <alignment vertical="center"/>
    </xf>
    <xf numFmtId="0" fontId="16" fillId="16" borderId="0">
      <alignment vertical="center"/>
    </xf>
    <xf numFmtId="0" fontId="16" fillId="16" borderId="0">
      <alignment vertical="center"/>
    </xf>
    <xf numFmtId="0" fontId="16" fillId="16" borderId="0">
      <alignment vertical="center"/>
    </xf>
    <xf numFmtId="0" fontId="16" fillId="16" borderId="0">
      <alignment vertical="center"/>
    </xf>
    <xf numFmtId="0" fontId="16" fillId="16" borderId="0">
      <alignment vertical="center"/>
    </xf>
    <xf numFmtId="0" fontId="16" fillId="17" borderId="0">
      <alignment vertical="center"/>
    </xf>
    <xf numFmtId="0" fontId="16" fillId="17" borderId="0">
      <alignment vertical="center"/>
    </xf>
    <xf numFmtId="0" fontId="16" fillId="17" borderId="0">
      <alignment vertical="center"/>
    </xf>
    <xf numFmtId="0" fontId="16" fillId="17" borderId="0">
      <alignment vertical="center"/>
    </xf>
    <xf numFmtId="0" fontId="16" fillId="17" borderId="0">
      <alignment vertical="center"/>
    </xf>
    <xf numFmtId="0" fontId="16" fillId="17" borderId="0">
      <alignment vertical="center"/>
    </xf>
    <xf numFmtId="0" fontId="16" fillId="17" borderId="0">
      <alignment vertical="center"/>
    </xf>
    <xf numFmtId="0" fontId="16" fillId="17" borderId="0">
      <alignment vertical="center"/>
    </xf>
    <xf numFmtId="0" fontId="16" fillId="18" borderId="0">
      <alignment vertical="center"/>
    </xf>
    <xf numFmtId="0" fontId="16" fillId="18" borderId="0">
      <alignment vertical="center"/>
    </xf>
    <xf numFmtId="0" fontId="16" fillId="18" borderId="0">
      <alignment vertical="center"/>
    </xf>
    <xf numFmtId="0" fontId="16" fillId="18" borderId="0">
      <alignment vertical="center"/>
    </xf>
    <xf numFmtId="0" fontId="16" fillId="18" borderId="0">
      <alignment vertical="center"/>
    </xf>
    <xf numFmtId="0" fontId="16" fillId="18" borderId="0">
      <alignment vertical="center"/>
    </xf>
    <xf numFmtId="0" fontId="16" fillId="18" borderId="0">
      <alignment vertical="center"/>
    </xf>
    <xf numFmtId="0" fontId="16" fillId="18" borderId="0">
      <alignment vertical="center"/>
    </xf>
    <xf numFmtId="0" fontId="23" fillId="19" borderId="0">
      <alignment vertical="center"/>
    </xf>
    <xf numFmtId="0" fontId="23" fillId="19" borderId="0">
      <alignment vertical="center"/>
    </xf>
    <xf numFmtId="0" fontId="23" fillId="19" borderId="0">
      <alignment vertical="center"/>
    </xf>
    <xf numFmtId="0" fontId="23" fillId="20" borderId="0">
      <alignment vertical="center"/>
    </xf>
    <xf numFmtId="0" fontId="23" fillId="20" borderId="0">
      <alignment vertical="center"/>
    </xf>
    <xf numFmtId="0" fontId="23" fillId="20" borderId="0">
      <alignment vertical="center"/>
    </xf>
    <xf numFmtId="0" fontId="23" fillId="21" borderId="0">
      <alignment vertical="center"/>
    </xf>
    <xf numFmtId="0" fontId="23" fillId="21" borderId="0">
      <alignment vertical="center"/>
    </xf>
    <xf numFmtId="0" fontId="23" fillId="21" borderId="0">
      <alignment vertical="center"/>
    </xf>
    <xf numFmtId="0" fontId="23" fillId="22" borderId="0">
      <alignment vertical="center"/>
    </xf>
    <xf numFmtId="0" fontId="23" fillId="22" borderId="0">
      <alignment vertical="center"/>
    </xf>
    <xf numFmtId="0" fontId="23" fillId="22" borderId="0">
      <alignment vertical="center"/>
    </xf>
    <xf numFmtId="0" fontId="23" fillId="23" borderId="0">
      <alignment vertical="center"/>
    </xf>
    <xf numFmtId="0" fontId="23" fillId="23" borderId="0">
      <alignment vertical="center"/>
    </xf>
    <xf numFmtId="0" fontId="23" fillId="23" borderId="0">
      <alignment vertical="center"/>
    </xf>
    <xf numFmtId="0" fontId="23" fillId="24" borderId="0">
      <alignment vertical="center"/>
    </xf>
    <xf numFmtId="0" fontId="23" fillId="24" borderId="0">
      <alignment vertical="center"/>
    </xf>
    <xf numFmtId="0" fontId="23" fillId="24" borderId="0">
      <alignment vertical="center"/>
    </xf>
    <xf numFmtId="180" fontId="16" fillId="0" borderId="0">
      <alignment vertical="center"/>
    </xf>
    <xf numFmtId="0" fontId="24" fillId="0" borderId="0">
      <alignment horizontal="center" vertical="center"/>
    </xf>
    <xf numFmtId="0" fontId="25" fillId="0" borderId="14">
      <alignment vertical="center"/>
    </xf>
    <xf numFmtId="0" fontId="26" fillId="0" borderId="0">
      <alignment vertical="center"/>
    </xf>
    <xf numFmtId="181" fontId="26" fillId="0" borderId="0">
      <alignment vertical="center"/>
    </xf>
    <xf numFmtId="0" fontId="16" fillId="0" borderId="0"/>
    <xf numFmtId="0" fontId="16" fillId="0" borderId="0"/>
    <xf numFmtId="0" fontId="16" fillId="0" borderId="0">
      <alignment vertical="center"/>
    </xf>
    <xf numFmtId="0" fontId="27" fillId="0" borderId="0">
      <alignment vertical="center"/>
    </xf>
    <xf numFmtId="0" fontId="28" fillId="0" borderId="0">
      <alignment vertical="center"/>
    </xf>
    <xf numFmtId="0" fontId="29" fillId="0" borderId="0">
      <alignment vertical="center"/>
    </xf>
    <xf numFmtId="0" fontId="30" fillId="0" borderId="0">
      <alignment vertical="center"/>
    </xf>
    <xf numFmtId="0" fontId="31" fillId="0" borderId="0">
      <alignment vertical="center"/>
    </xf>
    <xf numFmtId="0" fontId="27" fillId="0" borderId="0">
      <alignment vertical="center"/>
    </xf>
    <xf numFmtId="0" fontId="29" fillId="0" borderId="0">
      <alignment vertical="center"/>
    </xf>
    <xf numFmtId="0" fontId="32" fillId="0" borderId="0">
      <alignment vertical="center"/>
    </xf>
    <xf numFmtId="0" fontId="16" fillId="0" borderId="0">
      <alignment vertical="center"/>
    </xf>
    <xf numFmtId="0" fontId="33"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177" fontId="16" fillId="0" borderId="0">
      <alignment vertical="center"/>
    </xf>
    <xf numFmtId="0" fontId="34" fillId="25" borderId="0">
      <alignment vertical="center"/>
    </xf>
    <xf numFmtId="0" fontId="34" fillId="25" borderId="0">
      <alignment vertical="center"/>
    </xf>
    <xf numFmtId="0" fontId="34" fillId="25" borderId="0">
      <alignment vertical="center"/>
    </xf>
    <xf numFmtId="0" fontId="35" fillId="0" borderId="15">
      <alignment vertical="center"/>
    </xf>
    <xf numFmtId="0" fontId="35" fillId="0" borderId="15">
      <alignment vertical="center"/>
    </xf>
    <xf numFmtId="0" fontId="36" fillId="26" borderId="0">
      <alignment vertical="center"/>
    </xf>
    <xf numFmtId="0" fontId="36" fillId="26" borderId="0">
      <alignment vertical="center"/>
    </xf>
    <xf numFmtId="9" fontId="16" fillId="0" borderId="0">
      <alignment vertical="center"/>
    </xf>
    <xf numFmtId="0" fontId="37" fillId="27" borderId="11">
      <alignment vertical="center"/>
    </xf>
    <xf numFmtId="0" fontId="37" fillId="27" borderId="11">
      <alignment vertical="center"/>
    </xf>
    <xf numFmtId="0" fontId="38" fillId="0" borderId="16">
      <alignment vertical="center"/>
    </xf>
    <xf numFmtId="0" fontId="38" fillId="0" borderId="16">
      <alignment vertical="center"/>
    </xf>
    <xf numFmtId="0" fontId="16" fillId="28" borderId="13">
      <alignment vertical="center"/>
    </xf>
    <xf numFmtId="0" fontId="16" fillId="28" borderId="13">
      <alignment vertical="center"/>
    </xf>
    <xf numFmtId="0" fontId="16" fillId="28" borderId="13">
      <alignment vertical="center"/>
    </xf>
    <xf numFmtId="0" fontId="16" fillId="28" borderId="13">
      <alignment vertical="center"/>
    </xf>
    <xf numFmtId="0" fontId="16" fillId="28" borderId="13">
      <alignment vertical="center"/>
    </xf>
    <xf numFmtId="0" fontId="16" fillId="28" borderId="13">
      <alignment vertical="center"/>
    </xf>
    <xf numFmtId="0" fontId="16" fillId="28" borderId="13">
      <alignment vertical="center"/>
    </xf>
    <xf numFmtId="0" fontId="16" fillId="28" borderId="13">
      <alignment vertical="center"/>
    </xf>
    <xf numFmtId="0" fontId="39" fillId="0" borderId="0">
      <alignment vertical="center"/>
    </xf>
    <xf numFmtId="0" fontId="39" fillId="0" borderId="0">
      <alignment vertical="center"/>
    </xf>
    <xf numFmtId="0" fontId="23" fillId="29" borderId="0">
      <alignment vertical="center"/>
    </xf>
    <xf numFmtId="0" fontId="23" fillId="29" borderId="0">
      <alignment vertical="center"/>
    </xf>
    <xf numFmtId="0" fontId="23" fillId="30" borderId="0">
      <alignment vertical="center"/>
    </xf>
    <xf numFmtId="0" fontId="23" fillId="30" borderId="0">
      <alignment vertical="center"/>
    </xf>
    <xf numFmtId="0" fontId="23" fillId="31" borderId="0">
      <alignment vertical="center"/>
    </xf>
    <xf numFmtId="0" fontId="23" fillId="31" borderId="0">
      <alignment vertical="center"/>
    </xf>
    <xf numFmtId="0" fontId="23" fillId="32" borderId="0">
      <alignment vertical="center"/>
    </xf>
    <xf numFmtId="0" fontId="23" fillId="32" borderId="0">
      <alignment vertical="center"/>
    </xf>
    <xf numFmtId="0" fontId="23" fillId="33" borderId="0">
      <alignment vertical="center"/>
    </xf>
    <xf numFmtId="0" fontId="23" fillId="33" borderId="0">
      <alignment vertical="center"/>
    </xf>
    <xf numFmtId="0" fontId="23" fillId="34" borderId="0">
      <alignment vertical="center"/>
    </xf>
    <xf numFmtId="0" fontId="23" fillId="34" borderId="0">
      <alignment vertical="center"/>
    </xf>
    <xf numFmtId="0" fontId="25" fillId="0" borderId="14">
      <alignment vertical="center"/>
    </xf>
    <xf numFmtId="0" fontId="25" fillId="0" borderId="14">
      <alignment vertical="center"/>
    </xf>
    <xf numFmtId="0" fontId="40" fillId="0" borderId="17">
      <alignment vertical="center"/>
    </xf>
    <xf numFmtId="0" fontId="40" fillId="0" borderId="17">
      <alignment vertical="center"/>
    </xf>
    <xf numFmtId="0" fontId="41" fillId="0" borderId="18">
      <alignment vertical="center"/>
    </xf>
    <xf numFmtId="0" fontId="41" fillId="0" borderId="18">
      <alignment vertical="center"/>
    </xf>
    <xf numFmtId="0" fontId="41" fillId="0" borderId="0">
      <alignment vertical="center"/>
    </xf>
    <xf numFmtId="0" fontId="41" fillId="0" borderId="0">
      <alignment vertical="center"/>
    </xf>
    <xf numFmtId="0" fontId="42" fillId="0" borderId="0">
      <alignment vertical="center"/>
    </xf>
    <xf numFmtId="0" fontId="42" fillId="0" borderId="0">
      <alignment vertical="center"/>
    </xf>
    <xf numFmtId="0" fontId="42" fillId="0" borderId="0">
      <alignment vertical="center"/>
    </xf>
    <xf numFmtId="0" fontId="43" fillId="35" borderId="11">
      <alignment vertical="center"/>
    </xf>
    <xf numFmtId="0" fontId="43" fillId="35" borderId="11">
      <alignment vertical="center"/>
    </xf>
    <xf numFmtId="0" fontId="44" fillId="27" borderId="12">
      <alignment vertical="center"/>
    </xf>
    <xf numFmtId="0" fontId="44" fillId="27" borderId="12">
      <alignment vertical="center"/>
    </xf>
    <xf numFmtId="0" fontId="45" fillId="31" borderId="12">
      <alignment vertical="center"/>
    </xf>
    <xf numFmtId="0" fontId="45" fillId="31" borderId="12">
      <alignment vertical="center"/>
    </xf>
    <xf numFmtId="0" fontId="46" fillId="36" borderId="0">
      <alignment vertical="center"/>
    </xf>
    <xf numFmtId="0" fontId="46" fillId="36" borderId="0">
      <alignment vertical="center"/>
    </xf>
    <xf numFmtId="0" fontId="47" fillId="0" borderId="0">
      <alignment vertical="center"/>
    </xf>
    <xf numFmtId="0" fontId="47" fillId="0" borderId="0">
      <alignment vertical="center"/>
    </xf>
    <xf numFmtId="43" fontId="4" fillId="0" borderId="0" applyFont="0" applyFill="0" applyBorder="0" applyAlignment="0" applyProtection="0"/>
    <xf numFmtId="177" fontId="16" fillId="0" borderId="0" applyFont="0" applyBorder="0" applyProtection="0">
      <alignment vertical="center"/>
    </xf>
    <xf numFmtId="0" fontId="40" fillId="0" borderId="17" applyNumberFormat="0" applyProtection="0">
      <alignment vertical="center"/>
    </xf>
    <xf numFmtId="0" fontId="41" fillId="0" borderId="18" applyNumberFormat="0" applyProtection="0">
      <alignment vertical="center"/>
    </xf>
    <xf numFmtId="0" fontId="41" fillId="0" borderId="0" applyNumberFormat="0" applyBorder="0" applyProtection="0">
      <alignment vertical="center"/>
    </xf>
    <xf numFmtId="0" fontId="36" fillId="26" borderId="0" applyNumberFormat="0" applyBorder="0" applyProtection="0">
      <alignment vertical="center"/>
    </xf>
    <xf numFmtId="0" fontId="46" fillId="36" borderId="0" applyNumberFormat="0" applyBorder="0" applyProtection="0">
      <alignment vertical="center"/>
    </xf>
    <xf numFmtId="0" fontId="43" fillId="35" borderId="11" applyNumberFormat="0" applyProtection="0">
      <alignment vertical="center"/>
    </xf>
    <xf numFmtId="0" fontId="44" fillId="27" borderId="12" applyNumberFormat="0" applyProtection="0">
      <alignment vertical="center"/>
    </xf>
    <xf numFmtId="0" fontId="37" fillId="27" borderId="11" applyNumberFormat="0" applyProtection="0">
      <alignment vertical="center"/>
    </xf>
    <xf numFmtId="0" fontId="38" fillId="0" borderId="16" applyNumberFormat="0" applyProtection="0">
      <alignment vertical="center"/>
    </xf>
    <xf numFmtId="0" fontId="45" fillId="31" borderId="12" applyNumberFormat="0" applyProtection="0">
      <alignment vertical="center"/>
    </xf>
    <xf numFmtId="0" fontId="47" fillId="0" borderId="0" applyNumberFormat="0" applyBorder="0" applyProtection="0">
      <alignment vertical="center"/>
    </xf>
    <xf numFmtId="0" fontId="39" fillId="0" borderId="0" applyNumberFormat="0" applyBorder="0" applyProtection="0">
      <alignment vertical="center"/>
    </xf>
    <xf numFmtId="0" fontId="35" fillId="0" borderId="15" applyNumberFormat="0" applyProtection="0">
      <alignment vertical="center"/>
    </xf>
    <xf numFmtId="0" fontId="23" fillId="29" borderId="0" applyNumberFormat="0" applyBorder="0" applyProtection="0">
      <alignment vertical="center"/>
    </xf>
    <xf numFmtId="0" fontId="23" fillId="30" borderId="0" applyNumberFormat="0" applyBorder="0" applyProtection="0">
      <alignment vertical="center"/>
    </xf>
    <xf numFmtId="0" fontId="23" fillId="31" borderId="0" applyNumberFormat="0" applyBorder="0" applyProtection="0">
      <alignment vertical="center"/>
    </xf>
    <xf numFmtId="0" fontId="23" fillId="32" borderId="0" applyNumberFormat="0" applyBorder="0" applyProtection="0">
      <alignment vertical="center"/>
    </xf>
    <xf numFmtId="0" fontId="23" fillId="33" borderId="0" applyNumberFormat="0" applyBorder="0" applyProtection="0">
      <alignment vertical="center"/>
    </xf>
    <xf numFmtId="0" fontId="23" fillId="34" borderId="0" applyNumberFormat="0" applyBorder="0" applyProtection="0">
      <alignment vertical="center"/>
    </xf>
    <xf numFmtId="0" fontId="16" fillId="0" borderId="0" applyNumberFormat="0" applyFont="0" applyBorder="0" applyProtection="0"/>
    <xf numFmtId="0" fontId="16" fillId="0" borderId="0" applyNumberFormat="0" applyFont="0" applyBorder="0" applyProtection="0"/>
    <xf numFmtId="0" fontId="16" fillId="0" borderId="0" applyNumberFormat="0" applyFont="0" applyBorder="0" applyProtection="0">
      <alignment vertical="center"/>
    </xf>
    <xf numFmtId="0" fontId="27" fillId="0" borderId="0" applyNumberFormat="0" applyBorder="0" applyProtection="0">
      <alignment vertical="center"/>
    </xf>
    <xf numFmtId="0" fontId="28" fillId="0" borderId="0" applyNumberFormat="0" applyBorder="0" applyProtection="0">
      <alignment vertical="center"/>
    </xf>
    <xf numFmtId="0" fontId="29" fillId="0" borderId="0" applyNumberFormat="0" applyBorder="0" applyProtection="0">
      <alignment vertical="center"/>
    </xf>
    <xf numFmtId="0" fontId="30" fillId="0" borderId="0" applyNumberFormat="0" applyBorder="0" applyProtection="0">
      <alignment vertical="center"/>
    </xf>
    <xf numFmtId="0" fontId="31" fillId="0" borderId="0" applyNumberFormat="0" applyBorder="0" applyProtection="0">
      <alignment vertical="center"/>
    </xf>
    <xf numFmtId="0" fontId="27" fillId="0" borderId="0" applyNumberFormat="0" applyBorder="0" applyProtection="0">
      <alignment vertical="center"/>
    </xf>
    <xf numFmtId="0" fontId="29" fillId="0" borderId="0" applyNumberFormat="0" applyBorder="0" applyProtection="0">
      <alignment vertical="center"/>
    </xf>
    <xf numFmtId="0" fontId="32" fillId="0" borderId="0" applyNumberFormat="0" applyBorder="0" applyProtection="0">
      <alignment vertical="center"/>
    </xf>
    <xf numFmtId="0" fontId="16" fillId="0" borderId="0" applyNumberFormat="0" applyFont="0" applyBorder="0" applyProtection="0">
      <alignment vertical="center"/>
    </xf>
    <xf numFmtId="0" fontId="33" fillId="0" borderId="0" applyNumberFormat="0" applyBorder="0" applyProtection="0">
      <alignment vertical="center"/>
    </xf>
    <xf numFmtId="0" fontId="34" fillId="25" borderId="0" applyNumberFormat="0" applyBorder="0" applyProtection="0">
      <alignment vertical="center"/>
    </xf>
    <xf numFmtId="0" fontId="34" fillId="25" borderId="0" applyNumberFormat="0" applyBorder="0" applyProtection="0">
      <alignment vertical="center"/>
    </xf>
    <xf numFmtId="0" fontId="34" fillId="25" borderId="0" applyNumberFormat="0" applyBorder="0" applyProtection="0">
      <alignment vertical="center"/>
    </xf>
    <xf numFmtId="0" fontId="16" fillId="28" borderId="13" applyNumberFormat="0" applyFont="0" applyProtection="0">
      <alignment vertical="center"/>
    </xf>
    <xf numFmtId="0" fontId="16" fillId="28" borderId="13" applyNumberFormat="0" applyFont="0" applyProtection="0">
      <alignment vertical="center"/>
    </xf>
    <xf numFmtId="0" fontId="16" fillId="28" borderId="13" applyNumberFormat="0" applyFont="0" applyProtection="0">
      <alignment vertical="center"/>
    </xf>
    <xf numFmtId="0" fontId="16" fillId="28" borderId="13" applyNumberFormat="0" applyFont="0" applyProtection="0">
      <alignment vertical="center"/>
    </xf>
    <xf numFmtId="0" fontId="16" fillId="28" borderId="13" applyNumberFormat="0" applyFont="0" applyProtection="0">
      <alignment vertical="center"/>
    </xf>
    <xf numFmtId="0" fontId="16" fillId="28" borderId="13" applyNumberFormat="0" applyFont="0" applyProtection="0">
      <alignment vertical="center"/>
    </xf>
    <xf numFmtId="0" fontId="16" fillId="28" borderId="13" applyNumberFormat="0" applyFont="0" applyProtection="0">
      <alignment vertical="center"/>
    </xf>
    <xf numFmtId="0" fontId="16" fillId="28" borderId="13" applyNumberFormat="0" applyFont="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177" fontId="16" fillId="0" borderId="0" applyFont="0" applyBorder="0" applyProtection="0">
      <alignment vertical="center"/>
    </xf>
    <xf numFmtId="0" fontId="35" fillId="0" borderId="15" applyNumberFormat="0" applyProtection="0">
      <alignment vertical="center"/>
    </xf>
    <xf numFmtId="0" fontId="35" fillId="0" borderId="15" applyNumberFormat="0" applyProtection="0">
      <alignment vertical="center"/>
    </xf>
    <xf numFmtId="0" fontId="46" fillId="36" borderId="0" applyNumberFormat="0" applyBorder="0" applyProtection="0">
      <alignment vertical="center"/>
    </xf>
    <xf numFmtId="0" fontId="46" fillId="36" borderId="0" applyNumberFormat="0" applyBorder="0" applyProtection="0">
      <alignment vertical="center"/>
    </xf>
    <xf numFmtId="0" fontId="36" fillId="26" borderId="0" applyNumberFormat="0" applyBorder="0" applyProtection="0">
      <alignment vertical="center"/>
    </xf>
    <xf numFmtId="0" fontId="36" fillId="26" borderId="0" applyNumberFormat="0" applyBorder="0" applyProtection="0">
      <alignment vertical="center"/>
    </xf>
    <xf numFmtId="0" fontId="25" fillId="0" borderId="14" applyNumberFormat="0" applyProtection="0">
      <alignment vertical="center"/>
    </xf>
    <xf numFmtId="0" fontId="25" fillId="0" borderId="14" applyNumberFormat="0" applyProtection="0">
      <alignment vertical="center"/>
    </xf>
    <xf numFmtId="0" fontId="40" fillId="0" borderId="17" applyNumberFormat="0" applyProtection="0">
      <alignment vertical="center"/>
    </xf>
    <xf numFmtId="0" fontId="40" fillId="0" borderId="17" applyNumberFormat="0" applyProtection="0">
      <alignment vertical="center"/>
    </xf>
    <xf numFmtId="0" fontId="41" fillId="0" borderId="18" applyNumberFormat="0" applyProtection="0">
      <alignment vertical="center"/>
    </xf>
    <xf numFmtId="0" fontId="41" fillId="0" borderId="18" applyNumberFormat="0" applyProtection="0">
      <alignment vertical="center"/>
    </xf>
    <xf numFmtId="0" fontId="41" fillId="0" borderId="0" applyNumberFormat="0" applyBorder="0" applyProtection="0">
      <alignment vertical="center"/>
    </xf>
    <xf numFmtId="0" fontId="41" fillId="0" borderId="0" applyNumberFormat="0" applyBorder="0" applyProtection="0">
      <alignment vertical="center"/>
    </xf>
    <xf numFmtId="0" fontId="42" fillId="0" borderId="0" applyNumberFormat="0" applyBorder="0" applyProtection="0">
      <alignment vertical="center"/>
    </xf>
    <xf numFmtId="0" fontId="42" fillId="0" borderId="0" applyNumberFormat="0" applyBorder="0" applyProtection="0">
      <alignment vertical="center"/>
    </xf>
    <xf numFmtId="0" fontId="42" fillId="0" borderId="0" applyNumberFormat="0" applyBorder="0" applyProtection="0">
      <alignment vertical="center"/>
    </xf>
    <xf numFmtId="0" fontId="45" fillId="31" borderId="12" applyNumberFormat="0" applyProtection="0">
      <alignment vertical="center"/>
    </xf>
    <xf numFmtId="0" fontId="45" fillId="31" borderId="12" applyNumberFormat="0" applyProtection="0">
      <alignment vertical="center"/>
    </xf>
    <xf numFmtId="9" fontId="16" fillId="0" borderId="0" applyFont="0" applyBorder="0" applyProtection="0">
      <alignment vertical="center"/>
    </xf>
    <xf numFmtId="0" fontId="37" fillId="27" borderId="11" applyNumberFormat="0" applyProtection="0">
      <alignment vertical="center"/>
    </xf>
    <xf numFmtId="0" fontId="37" fillId="27" borderId="11" applyNumberFormat="0" applyProtection="0">
      <alignment vertical="center"/>
    </xf>
    <xf numFmtId="0" fontId="39" fillId="0" borderId="0" applyNumberFormat="0" applyBorder="0" applyProtection="0">
      <alignment vertical="center"/>
    </xf>
    <xf numFmtId="0" fontId="39" fillId="0" borderId="0" applyNumberFormat="0" applyBorder="0" applyProtection="0">
      <alignment vertical="center"/>
    </xf>
    <xf numFmtId="0" fontId="47" fillId="0" borderId="0" applyNumberFormat="0" applyBorder="0" applyProtection="0">
      <alignment vertical="center"/>
    </xf>
    <xf numFmtId="0" fontId="47" fillId="0" borderId="0" applyNumberFormat="0" applyBorder="0" applyProtection="0">
      <alignment vertical="center"/>
    </xf>
    <xf numFmtId="0" fontId="23" fillId="29" borderId="0" applyNumberFormat="0" applyBorder="0" applyProtection="0">
      <alignment vertical="center"/>
    </xf>
    <xf numFmtId="0" fontId="23" fillId="29" borderId="0" applyNumberFormat="0" applyBorder="0" applyProtection="0">
      <alignment vertical="center"/>
    </xf>
    <xf numFmtId="0" fontId="23" fillId="30" borderId="0" applyNumberFormat="0" applyBorder="0" applyProtection="0">
      <alignment vertical="center"/>
    </xf>
    <xf numFmtId="0" fontId="23" fillId="30" borderId="0" applyNumberFormat="0" applyBorder="0" applyProtection="0">
      <alignment vertical="center"/>
    </xf>
    <xf numFmtId="0" fontId="23" fillId="31" borderId="0" applyNumberFormat="0" applyBorder="0" applyProtection="0">
      <alignment vertical="center"/>
    </xf>
    <xf numFmtId="0" fontId="23" fillId="31" borderId="0" applyNumberFormat="0" applyBorder="0" applyProtection="0">
      <alignment vertical="center"/>
    </xf>
    <xf numFmtId="0" fontId="23" fillId="32" borderId="0" applyNumberFormat="0" applyBorder="0" applyProtection="0">
      <alignment vertical="center"/>
    </xf>
    <xf numFmtId="0" fontId="23" fillId="32" borderId="0" applyNumberFormat="0" applyBorder="0" applyProtection="0">
      <alignment vertical="center"/>
    </xf>
    <xf numFmtId="0" fontId="23" fillId="33" borderId="0" applyNumberFormat="0" applyBorder="0" applyProtection="0">
      <alignment vertical="center"/>
    </xf>
    <xf numFmtId="0" fontId="23" fillId="33" borderId="0" applyNumberFormat="0" applyBorder="0" applyProtection="0">
      <alignment vertical="center"/>
    </xf>
    <xf numFmtId="0" fontId="23" fillId="34" borderId="0" applyNumberFormat="0" applyBorder="0" applyProtection="0">
      <alignment vertical="center"/>
    </xf>
    <xf numFmtId="0" fontId="23" fillId="34" borderId="0" applyNumberFormat="0" applyBorder="0" applyProtection="0">
      <alignment vertical="center"/>
    </xf>
    <xf numFmtId="0" fontId="43" fillId="35" borderId="11" applyNumberFormat="0" applyProtection="0">
      <alignment vertical="center"/>
    </xf>
    <xf numFmtId="0" fontId="43" fillId="35" borderId="11" applyNumberFormat="0" applyProtection="0">
      <alignment vertical="center"/>
    </xf>
    <xf numFmtId="0" fontId="44" fillId="27" borderId="12" applyNumberFormat="0" applyProtection="0">
      <alignment vertical="center"/>
    </xf>
    <xf numFmtId="0" fontId="44" fillId="27" borderId="12" applyNumberFormat="0" applyProtection="0">
      <alignment vertical="center"/>
    </xf>
    <xf numFmtId="0" fontId="38" fillId="0" borderId="16" applyNumberFormat="0" applyProtection="0">
      <alignment vertical="center"/>
    </xf>
    <xf numFmtId="0" fontId="38" fillId="0" borderId="16" applyNumberFormat="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7"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8"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9"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0"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1"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2"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3"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4"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5"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6"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7"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16" fillId="18" borderId="0" applyNumberFormat="0" applyFont="0" applyBorder="0" applyProtection="0">
      <alignment vertical="center"/>
    </xf>
    <xf numFmtId="0" fontId="23" fillId="19" borderId="0" applyNumberFormat="0" applyBorder="0" applyProtection="0">
      <alignment vertical="center"/>
    </xf>
    <xf numFmtId="0" fontId="23" fillId="19" borderId="0" applyNumberFormat="0" applyBorder="0" applyProtection="0">
      <alignment vertical="center"/>
    </xf>
    <xf numFmtId="0" fontId="23" fillId="19" borderId="0" applyNumberFormat="0" applyBorder="0" applyProtection="0">
      <alignment vertical="center"/>
    </xf>
    <xf numFmtId="0" fontId="23" fillId="20" borderId="0" applyNumberFormat="0" applyBorder="0" applyProtection="0">
      <alignment vertical="center"/>
    </xf>
    <xf numFmtId="0" fontId="23" fillId="20" borderId="0" applyNumberFormat="0" applyBorder="0" applyProtection="0">
      <alignment vertical="center"/>
    </xf>
    <xf numFmtId="0" fontId="23" fillId="20" borderId="0" applyNumberFormat="0" applyBorder="0" applyProtection="0">
      <alignment vertical="center"/>
    </xf>
    <xf numFmtId="0" fontId="23" fillId="21" borderId="0" applyNumberFormat="0" applyBorder="0" applyProtection="0">
      <alignment vertical="center"/>
    </xf>
    <xf numFmtId="0" fontId="23" fillId="21" borderId="0" applyNumberFormat="0" applyBorder="0" applyProtection="0">
      <alignment vertical="center"/>
    </xf>
    <xf numFmtId="0" fontId="23" fillId="21" borderId="0" applyNumberFormat="0" applyBorder="0" applyProtection="0">
      <alignment vertical="center"/>
    </xf>
    <xf numFmtId="0" fontId="23" fillId="22" borderId="0" applyNumberFormat="0" applyBorder="0" applyProtection="0">
      <alignment vertical="center"/>
    </xf>
    <xf numFmtId="0" fontId="23" fillId="22" borderId="0" applyNumberFormat="0" applyBorder="0" applyProtection="0">
      <alignment vertical="center"/>
    </xf>
    <xf numFmtId="0" fontId="23" fillId="22" borderId="0" applyNumberFormat="0" applyBorder="0" applyProtection="0">
      <alignment vertical="center"/>
    </xf>
    <xf numFmtId="0" fontId="23" fillId="23" borderId="0" applyNumberFormat="0" applyBorder="0" applyProtection="0">
      <alignment vertical="center"/>
    </xf>
    <xf numFmtId="0" fontId="23" fillId="23" borderId="0" applyNumberFormat="0" applyBorder="0" applyProtection="0">
      <alignment vertical="center"/>
    </xf>
    <xf numFmtId="0" fontId="23" fillId="23" borderId="0" applyNumberFormat="0" applyBorder="0" applyProtection="0">
      <alignment vertical="center"/>
    </xf>
    <xf numFmtId="0" fontId="23" fillId="24" borderId="0" applyNumberFormat="0" applyBorder="0" applyProtection="0">
      <alignment vertical="center"/>
    </xf>
    <xf numFmtId="0" fontId="23" fillId="24" borderId="0" applyNumberFormat="0" applyBorder="0" applyProtection="0">
      <alignment vertical="center"/>
    </xf>
    <xf numFmtId="0" fontId="23" fillId="24" borderId="0" applyNumberFormat="0" applyBorder="0" applyProtection="0">
      <alignment vertical="center"/>
    </xf>
    <xf numFmtId="0" fontId="24" fillId="0" borderId="0" applyNumberFormat="0" applyBorder="0" applyProtection="0">
      <alignment horizontal="center" vertical="center"/>
    </xf>
    <xf numFmtId="0" fontId="25" fillId="0" borderId="14" applyNumberFormat="0" applyProtection="0">
      <alignment vertical="center"/>
    </xf>
    <xf numFmtId="0" fontId="26" fillId="0" borderId="0" applyNumberFormat="0" applyBorder="0" applyProtection="0">
      <alignment vertical="center"/>
    </xf>
    <xf numFmtId="181" fontId="26" fillId="0" borderId="0" applyBorder="0" applyProtection="0">
      <alignment vertical="center"/>
    </xf>
    <xf numFmtId="43" fontId="16" fillId="0" borderId="0" applyFont="0" applyFill="0" applyBorder="0" applyAlignment="0" applyProtection="0">
      <alignment vertical="center"/>
    </xf>
    <xf numFmtId="0" fontId="24" fillId="0" borderId="0" applyNumberFormat="0" applyBorder="0" applyProtection="0">
      <alignment horizontal="center" vertical="center" textRotation="90"/>
    </xf>
    <xf numFmtId="43" fontId="4" fillId="0" borderId="0" applyFont="0" applyFill="0" applyBorder="0" applyAlignment="0" applyProtection="0"/>
    <xf numFmtId="0" fontId="22" fillId="0" borderId="0">
      <alignmen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22" fillId="0" borderId="0" applyFont="0" applyFill="0" applyBorder="0" applyAlignment="0" applyProtection="0">
      <alignment vertical="center"/>
    </xf>
    <xf numFmtId="0" fontId="4" fillId="0" borderId="0"/>
    <xf numFmtId="43" fontId="22" fillId="0" borderId="0" applyFont="0" applyFill="0" applyBorder="0" applyAlignment="0" applyProtection="0">
      <alignment vertical="center"/>
    </xf>
  </cellStyleXfs>
  <cellXfs count="184">
    <xf numFmtId="0" fontId="0" fillId="0" borderId="0" xfId="0">
      <alignment vertical="center"/>
    </xf>
    <xf numFmtId="0" fontId="5" fillId="0" borderId="0" xfId="1" applyFont="1" applyAlignment="1">
      <alignment horizontal="centerContinuous" vertical="center"/>
    </xf>
    <xf numFmtId="0" fontId="7" fillId="0" borderId="0" xfId="1" applyFont="1" applyAlignment="1">
      <alignment horizontal="centerContinuous" vertical="center"/>
    </xf>
    <xf numFmtId="0" fontId="8" fillId="0" borderId="0" xfId="1" applyFont="1" applyAlignment="1">
      <alignment vertical="center"/>
    </xf>
    <xf numFmtId="0" fontId="8" fillId="0" borderId="0" xfId="1" applyFont="1" applyAlignment="1">
      <alignment horizontal="right" vertical="center"/>
    </xf>
    <xf numFmtId="0" fontId="10" fillId="0" borderId="5" xfId="1" applyFont="1" applyBorder="1" applyAlignment="1">
      <alignment horizontal="centerContinuous" vertical="center"/>
    </xf>
    <xf numFmtId="0" fontId="8" fillId="0" borderId="5" xfId="1" applyFont="1" applyBorder="1" applyAlignment="1">
      <alignment horizontal="centerContinuous" vertical="center"/>
    </xf>
    <xf numFmtId="0" fontId="8" fillId="2" borderId="0" xfId="1" applyFont="1" applyFill="1" applyAlignment="1">
      <alignment vertical="center"/>
    </xf>
    <xf numFmtId="0" fontId="8" fillId="3" borderId="0" xfId="1" applyFont="1" applyFill="1" applyAlignment="1">
      <alignment vertical="center"/>
    </xf>
    <xf numFmtId="0" fontId="8" fillId="4" borderId="0" xfId="1" applyFont="1" applyFill="1" applyAlignment="1">
      <alignment vertical="center"/>
    </xf>
    <xf numFmtId="0" fontId="8" fillId="0" borderId="5" xfId="1" applyFont="1" applyBorder="1" applyAlignment="1">
      <alignment vertical="center"/>
    </xf>
    <xf numFmtId="0" fontId="14" fillId="0" borderId="0" xfId="1" applyFont="1" applyAlignment="1">
      <alignment vertical="center"/>
    </xf>
    <xf numFmtId="0" fontId="8" fillId="6" borderId="0" xfId="1" applyFont="1" applyFill="1" applyAlignment="1">
      <alignment vertical="center"/>
    </xf>
    <xf numFmtId="0" fontId="3" fillId="0" borderId="0" xfId="1" applyFont="1" applyAlignment="1">
      <alignment vertical="center"/>
    </xf>
    <xf numFmtId="0" fontId="8" fillId="0" borderId="0" xfId="8" applyFont="1" applyAlignment="1">
      <alignment vertical="center"/>
    </xf>
    <xf numFmtId="0" fontId="8" fillId="0" borderId="0" xfId="1" applyFont="1" applyAlignment="1">
      <alignment horizontal="left" vertical="center"/>
    </xf>
    <xf numFmtId="0" fontId="8" fillId="0" borderId="0" xfId="1" applyFont="1" applyAlignment="1">
      <alignment horizontal="left" vertical="center" indent="3"/>
    </xf>
    <xf numFmtId="0" fontId="8" fillId="0" borderId="7" xfId="1" applyFont="1" applyBorder="1" applyAlignment="1">
      <alignment horizontal="centerContinuous" vertical="center"/>
    </xf>
    <xf numFmtId="0" fontId="12" fillId="0" borderId="7" xfId="1" applyFont="1" applyBorder="1" applyAlignment="1">
      <alignment horizontal="center" vertical="center" wrapText="1"/>
    </xf>
    <xf numFmtId="0" fontId="8" fillId="0" borderId="5" xfId="1" applyFont="1" applyBorder="1" applyAlignment="1">
      <alignment horizontal="left" vertical="center" indent="1"/>
    </xf>
    <xf numFmtId="176" fontId="8" fillId="0" borderId="5" xfId="3" applyNumberFormat="1" applyFont="1" applyBorder="1" applyAlignment="1">
      <alignment vertical="center"/>
    </xf>
    <xf numFmtId="0" fontId="8" fillId="0" borderId="5" xfId="1" applyFont="1" applyBorder="1" applyAlignment="1">
      <alignment horizontal="left" vertical="center" indent="2"/>
    </xf>
    <xf numFmtId="0" fontId="17" fillId="0" borderId="0" xfId="4" applyFont="1" applyAlignment="1">
      <alignment horizontal="left" vertical="center"/>
    </xf>
    <xf numFmtId="179" fontId="17" fillId="0" borderId="0" xfId="10" applyNumberFormat="1" applyFont="1" applyAlignment="1">
      <alignment horizontal="center" vertical="center"/>
    </xf>
    <xf numFmtId="0" fontId="5" fillId="0" borderId="0" xfId="8" applyFont="1" applyAlignment="1">
      <alignment horizontal="centerContinuous" vertical="center"/>
    </xf>
    <xf numFmtId="0" fontId="8" fillId="0" borderId="0" xfId="8" applyFont="1" applyAlignment="1">
      <alignment horizontal="centerContinuous" vertical="center" wrapText="1"/>
    </xf>
    <xf numFmtId="10" fontId="8" fillId="0" borderId="0" xfId="476" applyNumberFormat="1" applyFont="1" applyAlignment="1">
      <alignment horizontal="centerContinuous" vertical="center" wrapText="1"/>
    </xf>
    <xf numFmtId="0" fontId="8" fillId="0" borderId="0" xfId="8" applyFont="1" applyAlignment="1">
      <alignment vertical="center" wrapText="1"/>
    </xf>
    <xf numFmtId="0" fontId="9" fillId="0" borderId="0" xfId="8" applyFont="1" applyAlignment="1">
      <alignment horizontal="centerContinuous" vertical="center"/>
    </xf>
    <xf numFmtId="0" fontId="48" fillId="0" borderId="0" xfId="8" applyFont="1" applyAlignment="1">
      <alignment horizontal="center" vertical="center"/>
    </xf>
    <xf numFmtId="0" fontId="7" fillId="0" borderId="0" xfId="8" applyFont="1" applyAlignment="1">
      <alignment horizontal="center" vertical="center"/>
    </xf>
    <xf numFmtId="10" fontId="13" fillId="0" borderId="0" xfId="476" applyNumberFormat="1" applyFont="1" applyAlignment="1">
      <alignment horizontal="right" vertical="center" wrapText="1"/>
    </xf>
    <xf numFmtId="0" fontId="9" fillId="0" borderId="5" xfId="8" applyFont="1" applyBorder="1" applyAlignment="1">
      <alignment horizontal="distributed" vertical="center" wrapText="1"/>
    </xf>
    <xf numFmtId="10" fontId="9" fillId="0" borderId="23" xfId="476" applyNumberFormat="1" applyFont="1" applyBorder="1" applyAlignment="1">
      <alignment horizontal="distributed" vertical="center" wrapText="1"/>
    </xf>
    <xf numFmtId="176" fontId="9" fillId="37" borderId="5" xfId="8" applyNumberFormat="1" applyFont="1" applyFill="1" applyBorder="1" applyAlignment="1">
      <alignment horizontal="distributed" vertical="center" wrapText="1"/>
    </xf>
    <xf numFmtId="10" fontId="9" fillId="37" borderId="23" xfId="476" applyNumberFormat="1" applyFont="1" applyFill="1" applyBorder="1" applyAlignment="1">
      <alignment horizontal="distributed" vertical="center" wrapText="1"/>
    </xf>
    <xf numFmtId="176" fontId="49" fillId="37" borderId="5" xfId="3" applyNumberFormat="1" applyFont="1" applyFill="1" applyBorder="1" applyAlignment="1">
      <alignment horizontal="center" vertical="center" wrapText="1"/>
    </xf>
    <xf numFmtId="176" fontId="8" fillId="37" borderId="5" xfId="3" applyNumberFormat="1" applyFont="1" applyFill="1" applyBorder="1" applyAlignment="1">
      <alignment horizontal="center" vertical="center" wrapText="1"/>
    </xf>
    <xf numFmtId="0" fontId="8" fillId="38" borderId="22" xfId="8" applyFont="1" applyFill="1" applyBorder="1" applyAlignment="1">
      <alignment horizontal="center" vertical="center" wrapText="1"/>
    </xf>
    <xf numFmtId="0" fontId="8" fillId="38" borderId="5" xfId="8" applyFont="1" applyFill="1" applyBorder="1" applyAlignment="1">
      <alignment horizontal="left" vertical="center" wrapText="1"/>
    </xf>
    <xf numFmtId="176" fontId="8" fillId="38" borderId="5" xfId="3" applyNumberFormat="1" applyFont="1" applyFill="1" applyBorder="1" applyAlignment="1">
      <alignment horizontal="center" vertical="center" wrapText="1"/>
    </xf>
    <xf numFmtId="10" fontId="8" fillId="38" borderId="23" xfId="476" applyNumberFormat="1" applyFont="1" applyFill="1" applyBorder="1" applyAlignment="1">
      <alignment horizontal="center" vertical="center" wrapText="1"/>
    </xf>
    <xf numFmtId="0" fontId="8" fillId="0" borderId="22" xfId="8" applyFont="1" applyBorder="1" applyAlignment="1">
      <alignment horizontal="center" vertical="center" wrapText="1"/>
    </xf>
    <xf numFmtId="0" fontId="8" fillId="0" borderId="5" xfId="8" applyFont="1" applyBorder="1" applyAlignment="1">
      <alignment horizontal="left" vertical="center" wrapText="1"/>
    </xf>
    <xf numFmtId="0" fontId="14" fillId="0" borderId="5" xfId="8" applyFont="1" applyBorder="1" applyAlignment="1">
      <alignment horizontal="left" vertical="center" wrapText="1"/>
    </xf>
    <xf numFmtId="176" fontId="14" fillId="5" borderId="5" xfId="3" applyNumberFormat="1" applyFont="1" applyFill="1" applyBorder="1" applyAlignment="1">
      <alignment horizontal="center" vertical="center" wrapText="1"/>
    </xf>
    <xf numFmtId="0" fontId="2" fillId="5" borderId="5" xfId="3" applyNumberFormat="1" applyFont="1" applyFill="1" applyBorder="1" applyAlignment="1">
      <alignment horizontal="left" vertical="center" wrapText="1"/>
    </xf>
    <xf numFmtId="176" fontId="8" fillId="0" borderId="5" xfId="3" applyNumberFormat="1" applyFont="1" applyFill="1" applyBorder="1" applyAlignment="1">
      <alignment horizontal="center" vertical="center" wrapText="1"/>
    </xf>
    <xf numFmtId="176" fontId="8" fillId="5" borderId="5" xfId="3" applyNumberFormat="1" applyFont="1" applyFill="1" applyBorder="1" applyAlignment="1">
      <alignment horizontal="center" vertical="center" wrapText="1"/>
    </xf>
    <xf numFmtId="10" fontId="8" fillId="0" borderId="23" xfId="476" applyNumberFormat="1" applyFont="1" applyFill="1" applyBorder="1" applyAlignment="1">
      <alignment horizontal="center" vertical="center" wrapText="1"/>
    </xf>
    <xf numFmtId="176" fontId="2" fillId="0" borderId="5" xfId="3" applyNumberFormat="1" applyFont="1" applyFill="1" applyBorder="1" applyAlignment="1">
      <alignment horizontal="left" vertical="center" wrapText="1"/>
    </xf>
    <xf numFmtId="176" fontId="14" fillId="0" borderId="5" xfId="3" applyNumberFormat="1" applyFont="1" applyFill="1" applyBorder="1" applyAlignment="1">
      <alignment horizontal="center" vertical="center" wrapText="1"/>
    </xf>
    <xf numFmtId="0" fontId="14" fillId="0" borderId="0" xfId="8" applyFont="1" applyAlignment="1">
      <alignment vertical="center" wrapText="1"/>
    </xf>
    <xf numFmtId="0" fontId="14" fillId="38" borderId="22" xfId="8" applyFont="1" applyFill="1" applyBorder="1" applyAlignment="1">
      <alignment horizontal="center" vertical="center" wrapText="1"/>
    </xf>
    <xf numFmtId="0" fontId="14" fillId="38" borderId="5" xfId="8" applyFont="1" applyFill="1" applyBorder="1" applyAlignment="1">
      <alignment horizontal="left" vertical="center" wrapText="1"/>
    </xf>
    <xf numFmtId="176" fontId="14" fillId="38" borderId="5" xfId="3" applyNumberFormat="1" applyFont="1" applyFill="1" applyBorder="1" applyAlignment="1">
      <alignment horizontal="center" vertical="center" wrapText="1"/>
    </xf>
    <xf numFmtId="0" fontId="2" fillId="38" borderId="5" xfId="3" applyNumberFormat="1" applyFont="1" applyFill="1" applyBorder="1" applyAlignment="1">
      <alignment horizontal="left" vertical="center" wrapText="1"/>
    </xf>
    <xf numFmtId="0" fontId="14" fillId="0" borderId="22" xfId="8" applyFont="1" applyBorder="1" applyAlignment="1">
      <alignment horizontal="center" vertical="center" wrapText="1"/>
    </xf>
    <xf numFmtId="0" fontId="2" fillId="0" borderId="5" xfId="3" applyNumberFormat="1" applyFont="1" applyFill="1" applyBorder="1" applyAlignment="1">
      <alignment horizontal="left" vertical="center" wrapText="1"/>
    </xf>
    <xf numFmtId="0" fontId="14" fillId="0" borderId="24" xfId="8" applyFont="1" applyBorder="1" applyAlignment="1">
      <alignment horizontal="center" vertical="center" wrapText="1"/>
    </xf>
    <xf numFmtId="0" fontId="14" fillId="0" borderId="25" xfId="8" applyFont="1" applyBorder="1" applyAlignment="1">
      <alignment horizontal="left" vertical="center" wrapText="1"/>
    </xf>
    <xf numFmtId="176" fontId="8" fillId="0" borderId="25" xfId="3" applyNumberFormat="1" applyFont="1" applyFill="1" applyBorder="1" applyAlignment="1">
      <alignment horizontal="center" vertical="center" wrapText="1"/>
    </xf>
    <xf numFmtId="176" fontId="8" fillId="5" borderId="25" xfId="3" applyNumberFormat="1" applyFont="1" applyFill="1" applyBorder="1" applyAlignment="1">
      <alignment horizontal="center" vertical="center" wrapText="1"/>
    </xf>
    <xf numFmtId="10" fontId="8" fillId="0" borderId="26" xfId="476" applyNumberFormat="1" applyFont="1" applyFill="1" applyBorder="1" applyAlignment="1">
      <alignment horizontal="center" vertical="center" wrapText="1"/>
    </xf>
    <xf numFmtId="0" fontId="17" fillId="0" borderId="0" xfId="4" applyFont="1" applyAlignment="1">
      <alignment horizontal="center" vertical="center"/>
    </xf>
    <xf numFmtId="179" fontId="17" fillId="0" borderId="0" xfId="10" applyNumberFormat="1" applyFont="1" applyAlignment="1">
      <alignment horizontal="left" vertical="center"/>
    </xf>
    <xf numFmtId="10" fontId="17" fillId="0" borderId="0" xfId="476" applyNumberFormat="1" applyFont="1" applyAlignment="1">
      <alignment horizontal="center" vertical="center"/>
    </xf>
    <xf numFmtId="0" fontId="3" fillId="0" borderId="0" xfId="4" applyFont="1" applyAlignment="1">
      <alignment vertical="center"/>
    </xf>
    <xf numFmtId="10" fontId="8" fillId="0" borderId="0" xfId="476" applyNumberFormat="1" applyFont="1" applyAlignment="1">
      <alignment vertical="center" wrapText="1"/>
    </xf>
    <xf numFmtId="41" fontId="8" fillId="2" borderId="5" xfId="1" applyNumberFormat="1" applyFont="1" applyFill="1" applyBorder="1" applyAlignment="1">
      <alignment horizontal="centerContinuous" vertical="center"/>
    </xf>
    <xf numFmtId="41" fontId="8" fillId="2" borderId="5" xfId="3" applyNumberFormat="1" applyFont="1" applyFill="1" applyBorder="1" applyAlignment="1">
      <alignment horizontal="center" vertical="center"/>
    </xf>
    <xf numFmtId="41" fontId="8" fillId="3" borderId="5" xfId="1" applyNumberFormat="1" applyFont="1" applyFill="1" applyBorder="1" applyAlignment="1">
      <alignment vertical="center"/>
    </xf>
    <xf numFmtId="41" fontId="14" fillId="3" borderId="5" xfId="3" applyNumberFormat="1" applyFont="1" applyFill="1" applyBorder="1" applyAlignment="1">
      <alignment horizontal="center" vertical="center"/>
    </xf>
    <xf numFmtId="41" fontId="8" fillId="3" borderId="5" xfId="3" applyNumberFormat="1" applyFont="1" applyFill="1" applyBorder="1" applyAlignment="1">
      <alignment horizontal="center" vertical="center"/>
    </xf>
    <xf numFmtId="41" fontId="8" fillId="4" borderId="5" xfId="1" applyNumberFormat="1" applyFont="1" applyFill="1" applyBorder="1" applyAlignment="1">
      <alignment vertical="center"/>
    </xf>
    <xf numFmtId="41" fontId="8" fillId="4" borderId="5" xfId="1" applyNumberFormat="1" applyFont="1" applyFill="1" applyBorder="1" applyAlignment="1">
      <alignment horizontal="left" vertical="center"/>
    </xf>
    <xf numFmtId="41" fontId="14" fillId="4" borderId="5" xfId="3" applyNumberFormat="1" applyFont="1" applyFill="1" applyBorder="1" applyAlignment="1">
      <alignment horizontal="center" vertical="center"/>
    </xf>
    <xf numFmtId="41" fontId="8" fillId="4" borderId="5" xfId="3" applyNumberFormat="1" applyFont="1" applyFill="1" applyBorder="1" applyAlignment="1">
      <alignment horizontal="center" vertical="center"/>
    </xf>
    <xf numFmtId="41" fontId="8" fillId="0" borderId="5" xfId="1" applyNumberFormat="1" applyFont="1" applyBorder="1" applyAlignment="1">
      <alignment vertical="center"/>
    </xf>
    <xf numFmtId="41" fontId="15" fillId="0" borderId="5" xfId="1" applyNumberFormat="1" applyFont="1" applyBorder="1" applyAlignment="1">
      <alignment horizontal="left" vertical="center"/>
    </xf>
    <xf numFmtId="41" fontId="14" fillId="0" borderId="5" xfId="3" applyNumberFormat="1" applyFont="1" applyBorder="1" applyAlignment="1">
      <alignment horizontal="center" vertical="center"/>
    </xf>
    <xf numFmtId="41" fontId="14" fillId="0" borderId="5" xfId="3" applyNumberFormat="1" applyFont="1" applyFill="1" applyBorder="1" applyAlignment="1">
      <alignment horizontal="center" vertical="center"/>
    </xf>
    <xf numFmtId="41" fontId="8" fillId="0" borderId="5" xfId="3" applyNumberFormat="1" applyFont="1" applyFill="1" applyBorder="1" applyAlignment="1">
      <alignment horizontal="center" vertical="center"/>
    </xf>
    <xf numFmtId="41" fontId="14" fillId="0" borderId="5" xfId="1" applyNumberFormat="1" applyFont="1" applyBorder="1" applyAlignment="1">
      <alignment vertical="center"/>
    </xf>
    <xf numFmtId="41" fontId="8" fillId="0" borderId="5" xfId="1" applyNumberFormat="1" applyFont="1" applyBorder="1" applyAlignment="1">
      <alignment horizontal="left" vertical="center"/>
    </xf>
    <xf numFmtId="41" fontId="14" fillId="0" borderId="5" xfId="1" applyNumberFormat="1" applyFont="1" applyBorder="1" applyAlignment="1">
      <alignment horizontal="left" vertical="center"/>
    </xf>
    <xf numFmtId="41" fontId="14" fillId="0" borderId="5" xfId="1" applyNumberFormat="1" applyFont="1" applyBorder="1" applyAlignment="1">
      <alignment horizontal="left" vertical="center" wrapText="1"/>
    </xf>
    <xf numFmtId="41" fontId="8" fillId="4" borderId="5" xfId="1" applyNumberFormat="1" applyFont="1" applyFill="1" applyBorder="1" applyAlignment="1">
      <alignment horizontal="left" vertical="center" wrapText="1"/>
    </xf>
    <xf numFmtId="41" fontId="15" fillId="0" borderId="5" xfId="1" applyNumberFormat="1" applyFont="1" applyBorder="1" applyAlignment="1">
      <alignment horizontal="left" vertical="center" wrapText="1"/>
    </xf>
    <xf numFmtId="41" fontId="8" fillId="0" borderId="5" xfId="1" applyNumberFormat="1" applyFont="1" applyBorder="1" applyAlignment="1">
      <alignment horizontal="left" vertical="center" wrapText="1"/>
    </xf>
    <xf numFmtId="41" fontId="14" fillId="5" borderId="5" xfId="3" applyNumberFormat="1" applyFont="1" applyFill="1" applyBorder="1" applyAlignment="1">
      <alignment horizontal="center" vertical="center"/>
    </xf>
    <xf numFmtId="41" fontId="8" fillId="6" borderId="5" xfId="1" applyNumberFormat="1" applyFont="1" applyFill="1" applyBorder="1" applyAlignment="1">
      <alignment vertical="center"/>
    </xf>
    <xf numFmtId="41" fontId="8" fillId="6" borderId="5" xfId="1" applyNumberFormat="1" applyFont="1" applyFill="1" applyBorder="1" applyAlignment="1">
      <alignment horizontal="left" vertical="center" wrapText="1"/>
    </xf>
    <xf numFmtId="41" fontId="8" fillId="6" borderId="5" xfId="3" applyNumberFormat="1" applyFont="1" applyFill="1" applyBorder="1" applyAlignment="1">
      <alignment horizontal="center" vertical="center"/>
    </xf>
    <xf numFmtId="41" fontId="17" fillId="0" borderId="6" xfId="4" applyNumberFormat="1" applyFont="1" applyBorder="1" applyAlignment="1">
      <alignment horizontal="left" vertical="center" wrapText="1"/>
    </xf>
    <xf numFmtId="41" fontId="8" fillId="0" borderId="5" xfId="5" applyNumberFormat="1" applyFont="1" applyFill="1" applyBorder="1" applyAlignment="1">
      <alignment horizontal="center" vertical="center"/>
    </xf>
    <xf numFmtId="41" fontId="8" fillId="0" borderId="5" xfId="3" applyNumberFormat="1" applyFont="1" applyFill="1" applyBorder="1" applyAlignment="1">
      <alignment horizontal="right" vertical="center"/>
    </xf>
    <xf numFmtId="41" fontId="8" fillId="0" borderId="5" xfId="6" applyNumberFormat="1" applyFont="1" applyFill="1" applyBorder="1" applyAlignment="1">
      <alignment horizontal="center" vertical="center"/>
    </xf>
    <xf numFmtId="41" fontId="8" fillId="0" borderId="5" xfId="7" applyNumberFormat="1" applyFont="1" applyFill="1" applyBorder="1" applyAlignment="1">
      <alignment horizontal="center" vertical="center"/>
    </xf>
    <xf numFmtId="41" fontId="17" fillId="0" borderId="6" xfId="8" applyNumberFormat="1" applyFont="1" applyBorder="1" applyAlignment="1">
      <alignment horizontal="left" vertical="center" wrapText="1" indent="2"/>
    </xf>
    <xf numFmtId="41" fontId="17" fillId="0" borderId="0" xfId="8" applyNumberFormat="1" applyFont="1" applyAlignment="1">
      <alignment horizontal="left" vertical="center" wrapText="1" indent="2"/>
    </xf>
    <xf numFmtId="41" fontId="17" fillId="0" borderId="6" xfId="1" applyNumberFormat="1" applyFont="1" applyBorder="1" applyAlignment="1">
      <alignment horizontal="left" vertical="center" wrapText="1"/>
    </xf>
    <xf numFmtId="41" fontId="17" fillId="0" borderId="5" xfId="9" applyNumberFormat="1" applyFont="1" applyBorder="1" applyAlignment="1">
      <alignment horizontal="right" vertical="center"/>
    </xf>
    <xf numFmtId="41" fontId="17" fillId="0" borderId="5" xfId="9" applyNumberFormat="1" applyFont="1" applyBorder="1" applyAlignment="1">
      <alignment horizontal="center" vertical="center"/>
    </xf>
    <xf numFmtId="41" fontId="3" fillId="0" borderId="5" xfId="1" applyNumberFormat="1" applyFont="1" applyBorder="1" applyAlignment="1">
      <alignment vertical="center"/>
    </xf>
    <xf numFmtId="41" fontId="3" fillId="0" borderId="5" xfId="1" applyNumberFormat="1" applyFont="1" applyBorder="1" applyAlignment="1">
      <alignment horizontal="left" vertical="center" wrapText="1"/>
    </xf>
    <xf numFmtId="41" fontId="3" fillId="0" borderId="5" xfId="3" applyNumberFormat="1" applyFont="1" applyFill="1" applyBorder="1" applyAlignment="1">
      <alignment horizontal="right" vertical="center"/>
    </xf>
    <xf numFmtId="0" fontId="51" fillId="0" borderId="0" xfId="11" applyFont="1" applyAlignment="1">
      <alignment vertical="center"/>
    </xf>
    <xf numFmtId="0" fontId="4" fillId="0" borderId="0" xfId="11" applyAlignment="1">
      <alignment vertical="center"/>
    </xf>
    <xf numFmtId="0" fontId="4" fillId="0" borderId="0" xfId="11"/>
    <xf numFmtId="0" fontId="52" fillId="0" borderId="0" xfId="11" applyFont="1" applyAlignment="1">
      <alignment vertical="center"/>
    </xf>
    <xf numFmtId="0" fontId="53" fillId="0" borderId="0" xfId="11" applyFont="1" applyAlignment="1">
      <alignment vertical="center"/>
    </xf>
    <xf numFmtId="0" fontId="17" fillId="0" borderId="0" xfId="12" applyFont="1" applyAlignment="1">
      <alignment vertical="center" wrapText="1"/>
    </xf>
    <xf numFmtId="0" fontId="16" fillId="0" borderId="0" xfId="12">
      <alignment vertical="center"/>
    </xf>
    <xf numFmtId="0" fontId="55" fillId="0" borderId="0" xfId="12" applyFont="1" applyAlignment="1">
      <alignment horizontal="left" vertical="center"/>
    </xf>
    <xf numFmtId="0" fontId="55" fillId="0" borderId="0" xfId="12" applyFont="1" applyAlignment="1">
      <alignment horizontal="center" vertical="center"/>
    </xf>
    <xf numFmtId="0" fontId="55" fillId="0" borderId="0" xfId="12" applyFont="1" applyAlignment="1">
      <alignment horizontal="right" vertical="center"/>
    </xf>
    <xf numFmtId="0" fontId="55" fillId="0" borderId="0" xfId="12" applyFont="1" applyAlignment="1">
      <alignment vertical="center" wrapText="1"/>
    </xf>
    <xf numFmtId="0" fontId="56" fillId="0" borderId="0" xfId="12" applyFont="1">
      <alignment vertical="center"/>
    </xf>
    <xf numFmtId="0" fontId="55" fillId="0" borderId="6" xfId="12" applyFont="1" applyBorder="1" applyAlignment="1">
      <alignment horizontal="center" vertical="center" wrapText="1"/>
    </xf>
    <xf numFmtId="179" fontId="55" fillId="0" borderId="6" xfId="10" applyNumberFormat="1" applyFont="1" applyBorder="1" applyAlignment="1">
      <alignment horizontal="center" vertical="center" wrapText="1"/>
    </xf>
    <xf numFmtId="179" fontId="55" fillId="0" borderId="2" xfId="10" applyNumberFormat="1" applyFont="1" applyBorder="1" applyAlignment="1">
      <alignment horizontal="center" vertical="center" wrapText="1"/>
    </xf>
    <xf numFmtId="179" fontId="55" fillId="0" borderId="5" xfId="10" applyNumberFormat="1" applyFont="1" applyBorder="1" applyAlignment="1">
      <alignment horizontal="center" vertical="center" wrapText="1"/>
    </xf>
    <xf numFmtId="179" fontId="55" fillId="0" borderId="3" xfId="10" applyNumberFormat="1" applyFont="1" applyBorder="1" applyAlignment="1">
      <alignment horizontal="center" vertical="center" wrapText="1"/>
    </xf>
    <xf numFmtId="179" fontId="17" fillId="0" borderId="6" xfId="10" applyNumberFormat="1" applyFont="1" applyBorder="1" applyAlignment="1">
      <alignment horizontal="center" vertical="center" wrapText="1"/>
    </xf>
    <xf numFmtId="0" fontId="9" fillId="0" borderId="0" xfId="477" applyFont="1" applyAlignment="1">
      <alignment vertical="center"/>
    </xf>
    <xf numFmtId="176" fontId="9" fillId="0" borderId="28" xfId="14" applyNumberFormat="1" applyFont="1" applyBorder="1" applyAlignment="1">
      <alignment horizontal="center" vertical="center" wrapText="1"/>
    </xf>
    <xf numFmtId="176" fontId="9" fillId="0" borderId="0" xfId="14" applyNumberFormat="1" applyFont="1" applyAlignment="1">
      <alignment horizontal="center" vertical="center"/>
    </xf>
    <xf numFmtId="0" fontId="9" fillId="0" borderId="0" xfId="13" applyFont="1" applyAlignment="1">
      <alignment vertical="center" wrapText="1"/>
    </xf>
    <xf numFmtId="0" fontId="55" fillId="0" borderId="0" xfId="12" applyFont="1">
      <alignment vertical="center"/>
    </xf>
    <xf numFmtId="0" fontId="55" fillId="0" borderId="0" xfId="12" applyFont="1" applyAlignment="1">
      <alignment horizontal="center" vertical="center" wrapText="1"/>
    </xf>
    <xf numFmtId="0" fontId="17" fillId="0" borderId="0" xfId="12" applyFont="1" applyAlignment="1">
      <alignment horizontal="center" vertical="center" wrapText="1"/>
    </xf>
    <xf numFmtId="0" fontId="8" fillId="0" borderId="5" xfId="1" applyFont="1" applyBorder="1" applyAlignment="1">
      <alignment horizontal="center" vertical="center" wrapText="1"/>
    </xf>
    <xf numFmtId="0" fontId="8" fillId="0" borderId="5" xfId="1" applyFont="1" applyBorder="1" applyAlignment="1">
      <alignment horizontal="center" vertical="center"/>
    </xf>
    <xf numFmtId="0" fontId="12" fillId="0" borderId="5" xfId="1" applyFont="1" applyBorder="1" applyAlignment="1">
      <alignment horizontal="center" vertical="center" wrapText="1"/>
    </xf>
    <xf numFmtId="176" fontId="14" fillId="0" borderId="5" xfId="3" applyNumberFormat="1" applyFont="1" applyFill="1" applyBorder="1" applyAlignment="1">
      <alignment horizontal="center" vertical="center"/>
    </xf>
    <xf numFmtId="176" fontId="14" fillId="4" borderId="5" xfId="3" applyNumberFormat="1" applyFont="1" applyFill="1" applyBorder="1" applyAlignment="1">
      <alignment horizontal="center" vertical="center"/>
    </xf>
    <xf numFmtId="176" fontId="9" fillId="0" borderId="28" xfId="14" applyNumberFormat="1" applyFont="1" applyBorder="1" applyAlignment="1">
      <alignment horizontal="center" vertical="center"/>
    </xf>
    <xf numFmtId="0" fontId="9" fillId="0" borderId="0" xfId="13" applyFont="1" applyAlignment="1">
      <alignment vertical="center"/>
    </xf>
    <xf numFmtId="0" fontId="59" fillId="0" borderId="0" xfId="12" applyFont="1" applyAlignment="1">
      <alignment horizontal="left" vertical="center"/>
    </xf>
    <xf numFmtId="179" fontId="17" fillId="0" borderId="6" xfId="10" applyNumberFormat="1" applyFont="1" applyBorder="1" applyAlignment="1">
      <alignment horizontal="left" vertical="center" wrapText="1"/>
    </xf>
    <xf numFmtId="0" fontId="60" fillId="0" borderId="6" xfId="0" applyFont="1" applyBorder="1" applyAlignment="1">
      <alignment horizontal="left" vertical="center" wrapText="1"/>
    </xf>
    <xf numFmtId="0" fontId="60" fillId="0" borderId="6" xfId="0" applyFont="1" applyBorder="1" applyAlignment="1">
      <alignment horizontal="center" vertical="center" wrapText="1"/>
    </xf>
    <xf numFmtId="0" fontId="14" fillId="0" borderId="6" xfId="0" applyFont="1" applyBorder="1" applyAlignment="1">
      <alignment horizontal="center" vertical="center" wrapText="1"/>
    </xf>
    <xf numFmtId="182" fontId="17" fillId="0" borderId="0" xfId="478" applyNumberFormat="1" applyFont="1" applyAlignment="1">
      <alignment vertical="center" wrapText="1"/>
    </xf>
    <xf numFmtId="182" fontId="55" fillId="0" borderId="0" xfId="478" applyNumberFormat="1" applyFont="1" applyAlignment="1">
      <alignment vertical="center" wrapText="1"/>
    </xf>
    <xf numFmtId="182" fontId="9" fillId="0" borderId="0" xfId="478" applyNumberFormat="1" applyFont="1" applyAlignment="1">
      <alignment vertical="center" wrapText="1"/>
    </xf>
    <xf numFmtId="183" fontId="55" fillId="3" borderId="6" xfId="10" applyNumberFormat="1" applyFont="1" applyFill="1" applyBorder="1" applyAlignment="1">
      <alignment horizontal="center" vertical="center" wrapText="1"/>
    </xf>
    <xf numFmtId="183" fontId="17" fillId="0" borderId="6" xfId="10" applyNumberFormat="1" applyFont="1" applyBorder="1" applyAlignment="1">
      <alignment horizontal="center" vertical="center" wrapText="1"/>
    </xf>
    <xf numFmtId="183" fontId="61" fillId="0" borderId="6" xfId="10" applyNumberFormat="1" applyFont="1" applyBorder="1" applyAlignment="1">
      <alignment horizontal="center" vertical="center" wrapText="1"/>
    </xf>
    <xf numFmtId="183" fontId="14" fillId="0" borderId="6" xfId="10" applyNumberFormat="1" applyFont="1" applyBorder="1" applyAlignment="1">
      <alignment horizontal="center" vertical="center" wrapText="1"/>
    </xf>
    <xf numFmtId="183" fontId="9" fillId="0" borderId="28" xfId="14" applyNumberFormat="1" applyFont="1" applyBorder="1" applyAlignment="1">
      <alignment horizontal="center" vertical="center" wrapText="1"/>
    </xf>
    <xf numFmtId="183" fontId="55" fillId="0" borderId="0" xfId="12" applyNumberFormat="1" applyFont="1" applyAlignment="1">
      <alignment vertical="center" wrapText="1"/>
    </xf>
    <xf numFmtId="183" fontId="17" fillId="0" borderId="0" xfId="12" applyNumberFormat="1" applyFont="1" applyAlignment="1">
      <alignment vertical="center" wrapText="1"/>
    </xf>
    <xf numFmtId="0" fontId="21" fillId="0" borderId="0" xfId="1" applyFont="1" applyAlignment="1">
      <alignment horizontal="center" vertical="center"/>
    </xf>
    <xf numFmtId="0" fontId="9" fillId="0" borderId="4" xfId="1" applyFont="1" applyBorder="1" applyAlignment="1">
      <alignment horizontal="center" vertical="center" wrapText="1"/>
    </xf>
    <xf numFmtId="0" fontId="8" fillId="0" borderId="5" xfId="1" applyFont="1" applyBorder="1" applyAlignment="1">
      <alignment horizontal="center" vertical="center" wrapText="1"/>
    </xf>
    <xf numFmtId="0" fontId="8" fillId="0" borderId="5" xfId="1" applyFont="1" applyBorder="1" applyAlignment="1">
      <alignment horizontal="center" vertical="center"/>
    </xf>
    <xf numFmtId="0" fontId="10" fillId="0" borderId="5" xfId="1" applyFont="1" applyBorder="1" applyAlignment="1">
      <alignment horizontal="center" vertical="center" wrapText="1"/>
    </xf>
    <xf numFmtId="0" fontId="8" fillId="0" borderId="5" xfId="2" applyFont="1" applyBorder="1" applyAlignment="1">
      <alignment horizontal="center" vertical="center" wrapText="1"/>
    </xf>
    <xf numFmtId="0" fontId="12" fillId="0" borderId="5" xfId="1" applyFont="1" applyBorder="1" applyAlignment="1">
      <alignment horizontal="center" vertical="center" wrapText="1"/>
    </xf>
    <xf numFmtId="0" fontId="8" fillId="0" borderId="5" xfId="1" applyFont="1" applyBorder="1" applyAlignment="1">
      <alignment vertical="center" wrapText="1"/>
    </xf>
    <xf numFmtId="0" fontId="8" fillId="0" borderId="5" xfId="2" applyFont="1" applyBorder="1" applyAlignment="1">
      <alignment vertical="center" wrapText="1"/>
    </xf>
    <xf numFmtId="0" fontId="8" fillId="0" borderId="7" xfId="1" applyFont="1" applyBorder="1" applyAlignment="1">
      <alignment horizontal="center" vertical="center" wrapText="1"/>
    </xf>
    <xf numFmtId="0" fontId="8" fillId="0" borderId="8" xfId="2" applyFont="1" applyBorder="1">
      <alignment vertical="center"/>
    </xf>
    <xf numFmtId="0" fontId="8" fillId="0" borderId="9" xfId="1" applyFont="1" applyBorder="1" applyAlignment="1">
      <alignment horizontal="center" vertical="center" wrapText="1"/>
    </xf>
    <xf numFmtId="0" fontId="8" fillId="0" borderId="10" xfId="1" applyFont="1" applyBorder="1" applyAlignment="1">
      <alignment vertical="center" wrapText="1"/>
    </xf>
    <xf numFmtId="0" fontId="9" fillId="37" borderId="22" xfId="8" applyFont="1" applyFill="1" applyBorder="1" applyAlignment="1">
      <alignment horizontal="center" vertical="center" wrapText="1"/>
    </xf>
    <xf numFmtId="0" fontId="9" fillId="37" borderId="5" xfId="8" applyFont="1" applyFill="1" applyBorder="1" applyAlignment="1">
      <alignment horizontal="center" vertical="center" wrapText="1"/>
    </xf>
    <xf numFmtId="0" fontId="21" fillId="0" borderId="0" xfId="8" applyFont="1" applyAlignment="1">
      <alignment horizontal="center" vertical="center"/>
    </xf>
    <xf numFmtId="0" fontId="48" fillId="0" borderId="0" xfId="8" applyFont="1" applyAlignment="1">
      <alignment horizontal="center" vertical="center"/>
    </xf>
    <xf numFmtId="0" fontId="8" fillId="0" borderId="0" xfId="8" applyFont="1" applyAlignment="1">
      <alignment horizontal="center" vertical="center"/>
    </xf>
    <xf numFmtId="0" fontId="9" fillId="0" borderId="19" xfId="8" applyFont="1" applyBorder="1" applyAlignment="1">
      <alignment horizontal="center" vertical="center" wrapText="1"/>
    </xf>
    <xf numFmtId="0" fontId="9" fillId="0" borderId="22" xfId="8" applyFont="1" applyBorder="1" applyAlignment="1">
      <alignment horizontal="center" vertical="center" wrapText="1"/>
    </xf>
    <xf numFmtId="0" fontId="9" fillId="0" borderId="20" xfId="8" applyFont="1" applyBorder="1" applyAlignment="1">
      <alignment horizontal="distributed" vertical="center" wrapText="1"/>
    </xf>
    <xf numFmtId="0" fontId="9" fillId="0" borderId="5" xfId="8" applyFont="1" applyBorder="1" applyAlignment="1">
      <alignment horizontal="distributed" vertical="center" wrapText="1"/>
    </xf>
    <xf numFmtId="0" fontId="9" fillId="0" borderId="20" xfId="8" applyFont="1" applyBorder="1" applyAlignment="1">
      <alignment horizontal="center" vertical="center" wrapText="1"/>
    </xf>
    <xf numFmtId="0" fontId="9" fillId="0" borderId="21" xfId="8" applyFont="1" applyBorder="1" applyAlignment="1">
      <alignment horizontal="distributed" vertical="center" wrapText="1"/>
    </xf>
    <xf numFmtId="0" fontId="55" fillId="0" borderId="6" xfId="12" applyFont="1" applyBorder="1" applyAlignment="1">
      <alignment horizontal="center" vertical="center" wrapText="1"/>
    </xf>
    <xf numFmtId="0" fontId="55" fillId="3" borderId="6" xfId="12" applyFont="1" applyFill="1" applyBorder="1" applyAlignment="1">
      <alignment horizontal="center" vertical="center" wrapText="1"/>
    </xf>
    <xf numFmtId="0" fontId="16" fillId="3" borderId="27" xfId="12" applyFill="1" applyBorder="1">
      <alignment vertical="center"/>
    </xf>
    <xf numFmtId="0" fontId="54" fillId="0" borderId="0" xfId="12" applyFont="1" applyAlignment="1">
      <alignment horizontal="center" vertical="center"/>
    </xf>
    <xf numFmtId="0" fontId="55" fillId="0" borderId="1" xfId="12" applyFont="1" applyBorder="1" applyAlignment="1">
      <alignment horizontal="center" vertical="center"/>
    </xf>
    <xf numFmtId="183" fontId="55" fillId="0" borderId="6" xfId="12" applyNumberFormat="1" applyFont="1" applyBorder="1" applyAlignment="1">
      <alignment horizontal="center" vertical="center" wrapText="1"/>
    </xf>
  </cellXfs>
  <cellStyles count="479">
    <cellStyle name="20% - 輔色1 2" xfId="35"/>
    <cellStyle name="20% - 輔色1 2 2" xfId="348"/>
    <cellStyle name="20% - 輔色1 3" xfId="36"/>
    <cellStyle name="20% - 輔色1 3 2" xfId="349"/>
    <cellStyle name="20% - 輔色1 4" xfId="37"/>
    <cellStyle name="20% - 輔色1 4 2" xfId="350"/>
    <cellStyle name="20% - 輔色1 5" xfId="38"/>
    <cellStyle name="20% - 輔色1 5 2" xfId="351"/>
    <cellStyle name="20% - 輔色1 6" xfId="39"/>
    <cellStyle name="20% - 輔色1 6 2" xfId="352"/>
    <cellStyle name="20% - 輔色1 7" xfId="40"/>
    <cellStyle name="20% - 輔色1 7 2" xfId="353"/>
    <cellStyle name="20% - 輔色1 8" xfId="41"/>
    <cellStyle name="20% - 輔色1 8 2" xfId="354"/>
    <cellStyle name="20% - 輔色1 9" xfId="42"/>
    <cellStyle name="20% - 輔色1 9 2" xfId="355"/>
    <cellStyle name="20% - 輔色2 2" xfId="43"/>
    <cellStyle name="20% - 輔色2 2 2" xfId="356"/>
    <cellStyle name="20% - 輔色2 3" xfId="44"/>
    <cellStyle name="20% - 輔色2 3 2" xfId="357"/>
    <cellStyle name="20% - 輔色2 4" xfId="45"/>
    <cellStyle name="20% - 輔色2 4 2" xfId="358"/>
    <cellStyle name="20% - 輔色2 5" xfId="46"/>
    <cellStyle name="20% - 輔色2 5 2" xfId="359"/>
    <cellStyle name="20% - 輔色2 6" xfId="47"/>
    <cellStyle name="20% - 輔色2 6 2" xfId="360"/>
    <cellStyle name="20% - 輔色2 7" xfId="48"/>
    <cellStyle name="20% - 輔色2 7 2" xfId="361"/>
    <cellStyle name="20% - 輔色2 8" xfId="49"/>
    <cellStyle name="20% - 輔色2 8 2" xfId="362"/>
    <cellStyle name="20% - 輔色2 9" xfId="50"/>
    <cellStyle name="20% - 輔色2 9 2" xfId="363"/>
    <cellStyle name="20% - 輔色3 2" xfId="51"/>
    <cellStyle name="20% - 輔色3 2 2" xfId="364"/>
    <cellStyle name="20% - 輔色3 3" xfId="52"/>
    <cellStyle name="20% - 輔色3 3 2" xfId="365"/>
    <cellStyle name="20% - 輔色3 4" xfId="53"/>
    <cellStyle name="20% - 輔色3 4 2" xfId="366"/>
    <cellStyle name="20% - 輔色3 5" xfId="54"/>
    <cellStyle name="20% - 輔色3 5 2" xfId="367"/>
    <cellStyle name="20% - 輔色3 6" xfId="55"/>
    <cellStyle name="20% - 輔色3 6 2" xfId="368"/>
    <cellStyle name="20% - 輔色3 7" xfId="56"/>
    <cellStyle name="20% - 輔色3 7 2" xfId="369"/>
    <cellStyle name="20% - 輔色3 8" xfId="57"/>
    <cellStyle name="20% - 輔色3 8 2" xfId="370"/>
    <cellStyle name="20% - 輔色3 9" xfId="58"/>
    <cellStyle name="20% - 輔色3 9 2" xfId="371"/>
    <cellStyle name="20% - 輔色4 2" xfId="59"/>
    <cellStyle name="20% - 輔色4 2 2" xfId="372"/>
    <cellStyle name="20% - 輔色4 3" xfId="60"/>
    <cellStyle name="20% - 輔色4 3 2" xfId="373"/>
    <cellStyle name="20% - 輔色4 4" xfId="61"/>
    <cellStyle name="20% - 輔色4 4 2" xfId="374"/>
    <cellStyle name="20% - 輔色4 5" xfId="62"/>
    <cellStyle name="20% - 輔色4 5 2" xfId="375"/>
    <cellStyle name="20% - 輔色4 6" xfId="63"/>
    <cellStyle name="20% - 輔色4 6 2" xfId="376"/>
    <cellStyle name="20% - 輔色4 7" xfId="64"/>
    <cellStyle name="20% - 輔色4 7 2" xfId="377"/>
    <cellStyle name="20% - 輔色4 8" xfId="65"/>
    <cellStyle name="20% - 輔色4 8 2" xfId="378"/>
    <cellStyle name="20% - 輔色4 9" xfId="66"/>
    <cellStyle name="20% - 輔色4 9 2" xfId="379"/>
    <cellStyle name="20% - 輔色5 2" xfId="67"/>
    <cellStyle name="20% - 輔色5 2 2" xfId="380"/>
    <cellStyle name="20% - 輔色5 3" xfId="68"/>
    <cellStyle name="20% - 輔色5 3 2" xfId="381"/>
    <cellStyle name="20% - 輔色5 4" xfId="69"/>
    <cellStyle name="20% - 輔色5 4 2" xfId="382"/>
    <cellStyle name="20% - 輔色5 5" xfId="70"/>
    <cellStyle name="20% - 輔色5 5 2" xfId="383"/>
    <cellStyle name="20% - 輔色5 6" xfId="71"/>
    <cellStyle name="20% - 輔色5 6 2" xfId="384"/>
    <cellStyle name="20% - 輔色5 7" xfId="72"/>
    <cellStyle name="20% - 輔色5 7 2" xfId="385"/>
    <cellStyle name="20% - 輔色5 8" xfId="73"/>
    <cellStyle name="20% - 輔色5 8 2" xfId="386"/>
    <cellStyle name="20% - 輔色5 9" xfId="74"/>
    <cellStyle name="20% - 輔色5 9 2" xfId="387"/>
    <cellStyle name="20% - 輔色6 2" xfId="75"/>
    <cellStyle name="20% - 輔色6 2 2" xfId="388"/>
    <cellStyle name="20% - 輔色6 3" xfId="76"/>
    <cellStyle name="20% - 輔色6 3 2" xfId="389"/>
    <cellStyle name="20% - 輔色6 4" xfId="77"/>
    <cellStyle name="20% - 輔色6 4 2" xfId="390"/>
    <cellStyle name="20% - 輔色6 5" xfId="78"/>
    <cellStyle name="20% - 輔色6 5 2" xfId="391"/>
    <cellStyle name="20% - 輔色6 6" xfId="79"/>
    <cellStyle name="20% - 輔色6 6 2" xfId="392"/>
    <cellStyle name="20% - 輔色6 7" xfId="80"/>
    <cellStyle name="20% - 輔色6 7 2" xfId="393"/>
    <cellStyle name="20% - 輔色6 8" xfId="81"/>
    <cellStyle name="20% - 輔色6 8 2" xfId="394"/>
    <cellStyle name="20% - 輔色6 9" xfId="82"/>
    <cellStyle name="20% - 輔色6 9 2" xfId="395"/>
    <cellStyle name="40% - 輔色1 2" xfId="83"/>
    <cellStyle name="40% - 輔色1 2 2" xfId="396"/>
    <cellStyle name="40% - 輔色1 3" xfId="84"/>
    <cellStyle name="40% - 輔色1 3 2" xfId="397"/>
    <cellStyle name="40% - 輔色1 4" xfId="85"/>
    <cellStyle name="40% - 輔色1 4 2" xfId="398"/>
    <cellStyle name="40% - 輔色1 5" xfId="86"/>
    <cellStyle name="40% - 輔色1 5 2" xfId="399"/>
    <cellStyle name="40% - 輔色1 6" xfId="87"/>
    <cellStyle name="40% - 輔色1 6 2" xfId="400"/>
    <cellStyle name="40% - 輔色1 7" xfId="88"/>
    <cellStyle name="40% - 輔色1 7 2" xfId="401"/>
    <cellStyle name="40% - 輔色1 8" xfId="89"/>
    <cellStyle name="40% - 輔色1 8 2" xfId="402"/>
    <cellStyle name="40% - 輔色1 9" xfId="90"/>
    <cellStyle name="40% - 輔色1 9 2" xfId="403"/>
    <cellStyle name="40% - 輔色2 2" xfId="91"/>
    <cellStyle name="40% - 輔色2 2 2" xfId="404"/>
    <cellStyle name="40% - 輔色2 3" xfId="92"/>
    <cellStyle name="40% - 輔色2 3 2" xfId="405"/>
    <cellStyle name="40% - 輔色2 4" xfId="93"/>
    <cellStyle name="40% - 輔色2 4 2" xfId="406"/>
    <cellStyle name="40% - 輔色2 5" xfId="94"/>
    <cellStyle name="40% - 輔色2 5 2" xfId="407"/>
    <cellStyle name="40% - 輔色2 6" xfId="95"/>
    <cellStyle name="40% - 輔色2 6 2" xfId="408"/>
    <cellStyle name="40% - 輔色2 7" xfId="96"/>
    <cellStyle name="40% - 輔色2 7 2" xfId="409"/>
    <cellStyle name="40% - 輔色2 8" xfId="97"/>
    <cellStyle name="40% - 輔色2 8 2" xfId="410"/>
    <cellStyle name="40% - 輔色2 9" xfId="98"/>
    <cellStyle name="40% - 輔色2 9 2" xfId="411"/>
    <cellStyle name="40% - 輔色3 2" xfId="99"/>
    <cellStyle name="40% - 輔色3 2 2" xfId="412"/>
    <cellStyle name="40% - 輔色3 3" xfId="100"/>
    <cellStyle name="40% - 輔色3 3 2" xfId="413"/>
    <cellStyle name="40% - 輔色3 4" xfId="101"/>
    <cellStyle name="40% - 輔色3 4 2" xfId="414"/>
    <cellStyle name="40% - 輔色3 5" xfId="102"/>
    <cellStyle name="40% - 輔色3 5 2" xfId="415"/>
    <cellStyle name="40% - 輔色3 6" xfId="103"/>
    <cellStyle name="40% - 輔色3 6 2" xfId="416"/>
    <cellStyle name="40% - 輔色3 7" xfId="104"/>
    <cellStyle name="40% - 輔色3 7 2" xfId="417"/>
    <cellStyle name="40% - 輔色3 8" xfId="105"/>
    <cellStyle name="40% - 輔色3 8 2" xfId="418"/>
    <cellStyle name="40% - 輔色3 9" xfId="106"/>
    <cellStyle name="40% - 輔色3 9 2" xfId="419"/>
    <cellStyle name="40% - 輔色4 2" xfId="107"/>
    <cellStyle name="40% - 輔色4 2 2" xfId="420"/>
    <cellStyle name="40% - 輔色4 3" xfId="108"/>
    <cellStyle name="40% - 輔色4 3 2" xfId="421"/>
    <cellStyle name="40% - 輔色4 4" xfId="109"/>
    <cellStyle name="40% - 輔色4 4 2" xfId="422"/>
    <cellStyle name="40% - 輔色4 5" xfId="110"/>
    <cellStyle name="40% - 輔色4 5 2" xfId="423"/>
    <cellStyle name="40% - 輔色4 6" xfId="111"/>
    <cellStyle name="40% - 輔色4 6 2" xfId="424"/>
    <cellStyle name="40% - 輔色4 7" xfId="112"/>
    <cellStyle name="40% - 輔色4 7 2" xfId="425"/>
    <cellStyle name="40% - 輔色4 8" xfId="113"/>
    <cellStyle name="40% - 輔色4 8 2" xfId="426"/>
    <cellStyle name="40% - 輔色4 9" xfId="114"/>
    <cellStyle name="40% - 輔色4 9 2" xfId="427"/>
    <cellStyle name="40% - 輔色5 2" xfId="115"/>
    <cellStyle name="40% - 輔色5 2 2" xfId="428"/>
    <cellStyle name="40% - 輔色5 3" xfId="116"/>
    <cellStyle name="40% - 輔色5 3 2" xfId="429"/>
    <cellStyle name="40% - 輔色5 4" xfId="117"/>
    <cellStyle name="40% - 輔色5 4 2" xfId="430"/>
    <cellStyle name="40% - 輔色5 5" xfId="118"/>
    <cellStyle name="40% - 輔色5 5 2" xfId="431"/>
    <cellStyle name="40% - 輔色5 6" xfId="119"/>
    <cellStyle name="40% - 輔色5 6 2" xfId="432"/>
    <cellStyle name="40% - 輔色5 7" xfId="120"/>
    <cellStyle name="40% - 輔色5 7 2" xfId="433"/>
    <cellStyle name="40% - 輔色5 8" xfId="121"/>
    <cellStyle name="40% - 輔色5 8 2" xfId="434"/>
    <cellStyle name="40% - 輔色5 9" xfId="122"/>
    <cellStyle name="40% - 輔色5 9 2" xfId="435"/>
    <cellStyle name="40% - 輔色6 2" xfId="123"/>
    <cellStyle name="40% - 輔色6 2 2" xfId="436"/>
    <cellStyle name="40% - 輔色6 3" xfId="124"/>
    <cellStyle name="40% - 輔色6 3 2" xfId="437"/>
    <cellStyle name="40% - 輔色6 4" xfId="125"/>
    <cellStyle name="40% - 輔色6 4 2" xfId="438"/>
    <cellStyle name="40% - 輔色6 5" xfId="126"/>
    <cellStyle name="40% - 輔色6 5 2" xfId="439"/>
    <cellStyle name="40% - 輔色6 6" xfId="127"/>
    <cellStyle name="40% - 輔色6 6 2" xfId="440"/>
    <cellStyle name="40% - 輔色6 7" xfId="128"/>
    <cellStyle name="40% - 輔色6 7 2" xfId="441"/>
    <cellStyle name="40% - 輔色6 8" xfId="129"/>
    <cellStyle name="40% - 輔色6 8 2" xfId="442"/>
    <cellStyle name="40% - 輔色6 9" xfId="130"/>
    <cellStyle name="40% - 輔色6 9 2" xfId="443"/>
    <cellStyle name="60% - 輔色1 2" xfId="131"/>
    <cellStyle name="60% - 輔色1 2 2" xfId="444"/>
    <cellStyle name="60% - 輔色1 3" xfId="132"/>
    <cellStyle name="60% - 輔色1 3 2" xfId="445"/>
    <cellStyle name="60% - 輔色1 4" xfId="133"/>
    <cellStyle name="60% - 輔色1 4 2" xfId="446"/>
    <cellStyle name="60% - 輔色2 2" xfId="134"/>
    <cellStyle name="60% - 輔色2 2 2" xfId="447"/>
    <cellStyle name="60% - 輔色2 3" xfId="135"/>
    <cellStyle name="60% - 輔色2 3 2" xfId="448"/>
    <cellStyle name="60% - 輔色2 4" xfId="136"/>
    <cellStyle name="60% - 輔色2 4 2" xfId="449"/>
    <cellStyle name="60% - 輔色3 2" xfId="137"/>
    <cellStyle name="60% - 輔色3 2 2" xfId="450"/>
    <cellStyle name="60% - 輔色3 3" xfId="138"/>
    <cellStyle name="60% - 輔色3 3 2" xfId="451"/>
    <cellStyle name="60% - 輔色3 4" xfId="139"/>
    <cellStyle name="60% - 輔色3 4 2" xfId="452"/>
    <cellStyle name="60% - 輔色4 2" xfId="140"/>
    <cellStyle name="60% - 輔色4 2 2" xfId="453"/>
    <cellStyle name="60% - 輔色4 3" xfId="141"/>
    <cellStyle name="60% - 輔色4 3 2" xfId="454"/>
    <cellStyle name="60% - 輔色4 4" xfId="142"/>
    <cellStyle name="60% - 輔色4 4 2" xfId="455"/>
    <cellStyle name="60% - 輔色5 2" xfId="143"/>
    <cellStyle name="60% - 輔色5 2 2" xfId="456"/>
    <cellStyle name="60% - 輔色5 3" xfId="144"/>
    <cellStyle name="60% - 輔色5 3 2" xfId="457"/>
    <cellStyle name="60% - 輔色5 4" xfId="145"/>
    <cellStyle name="60% - 輔色5 4 2" xfId="458"/>
    <cellStyle name="60% - 輔色6 2" xfId="146"/>
    <cellStyle name="60% - 輔色6 2 2" xfId="459"/>
    <cellStyle name="60% - 輔色6 3" xfId="147"/>
    <cellStyle name="60% - 輔色6 3 2" xfId="460"/>
    <cellStyle name="60% - 輔色6 4" xfId="148"/>
    <cellStyle name="60% - 輔色6 4 2" xfId="461"/>
    <cellStyle name="Excel_BuiltIn_Comma" xfId="149"/>
    <cellStyle name="Excel_BuiltIn_Comma 3" xfId="10"/>
    <cellStyle name="Heading" xfId="150"/>
    <cellStyle name="Heading 2" xfId="462"/>
    <cellStyle name="Heading1" xfId="151"/>
    <cellStyle name="Heading1 2" xfId="463"/>
    <cellStyle name="Heading1 3" xfId="467"/>
    <cellStyle name="Result" xfId="152"/>
    <cellStyle name="Result 2" xfId="464"/>
    <cellStyle name="Result2" xfId="153"/>
    <cellStyle name="Result2 2" xfId="465"/>
    <cellStyle name="一般" xfId="0" builtinId="0"/>
    <cellStyle name="一般 10" xfId="11"/>
    <cellStyle name="一般 11" xfId="469"/>
    <cellStyle name="一般 2" xfId="8"/>
    <cellStyle name="一般 2 2" xfId="155"/>
    <cellStyle name="一般 2 2 2" xfId="156"/>
    <cellStyle name="一般 2 2 2 2" xfId="264"/>
    <cellStyle name="一般 2 2 3" xfId="263"/>
    <cellStyle name="一般 2 3" xfId="157"/>
    <cellStyle name="一般 2 3 2" xfId="265"/>
    <cellStyle name="一般 2 4" xfId="158"/>
    <cellStyle name="一般 2 4 2" xfId="266"/>
    <cellStyle name="一般 2 5" xfId="262"/>
    <cellStyle name="一般 2 6" xfId="13"/>
    <cellStyle name="一般 2 7" xfId="154"/>
    <cellStyle name="一般 3" xfId="12"/>
    <cellStyle name="一般 3 2" xfId="160"/>
    <cellStyle name="一般 3 2 2" xfId="268"/>
    <cellStyle name="一般 3 3" xfId="267"/>
    <cellStyle name="一般 3 4" xfId="159"/>
    <cellStyle name="一般 4" xfId="161"/>
    <cellStyle name="一般 4 2" xfId="269"/>
    <cellStyle name="一般 5" xfId="162"/>
    <cellStyle name="一般 5 2" xfId="270"/>
    <cellStyle name="一般 6" xfId="163"/>
    <cellStyle name="一般 6 2" xfId="271"/>
    <cellStyle name="一般 7" xfId="164"/>
    <cellStyle name="一般 7 2" xfId="272"/>
    <cellStyle name="一般 8" xfId="165"/>
    <cellStyle name="一般 8 2" xfId="273"/>
    <cellStyle name="一般 9" xfId="166"/>
    <cellStyle name="一般 9 2" xfId="274"/>
    <cellStyle name="一般_95考核表-1" xfId="1"/>
    <cellStyle name="一般_95考核表-1 2" xfId="4"/>
    <cellStyle name="一般_95考核表-1 4" xfId="477"/>
    <cellStyle name="一般_Book1" xfId="2"/>
    <cellStyle name="千分位" xfId="478" builtinId="3"/>
    <cellStyle name="千分位 10" xfId="468"/>
    <cellStyle name="千分位 11" xfId="15"/>
    <cellStyle name="千分位 2" xfId="3"/>
    <cellStyle name="千分位 2 2" xfId="168"/>
    <cellStyle name="千分位 2 2 2" xfId="169"/>
    <cellStyle name="千分位 2 2 2 2" xfId="9"/>
    <cellStyle name="千分位 2 2 3" xfId="170"/>
    <cellStyle name="千分位 2 2 3 2" xfId="288"/>
    <cellStyle name="千分位 2 2 4" xfId="287"/>
    <cellStyle name="千分位 2 3" xfId="171"/>
    <cellStyle name="千分位 2 3 2" xfId="172"/>
    <cellStyle name="千分位 2 3 2 2" xfId="290"/>
    <cellStyle name="千分位 2 3 3" xfId="173"/>
    <cellStyle name="千分位 2 3 3 2" xfId="291"/>
    <cellStyle name="千分位 2 3 4" xfId="289"/>
    <cellStyle name="千分位 2 4" xfId="174"/>
    <cellStyle name="千分位 2 4 2" xfId="175"/>
    <cellStyle name="千分位 2 4 2 2" xfId="293"/>
    <cellStyle name="千分位 2 4 3" xfId="292"/>
    <cellStyle name="千分位 2 5" xfId="176"/>
    <cellStyle name="千分位 2 5 2" xfId="294"/>
    <cellStyle name="千分位 2 6" xfId="286"/>
    <cellStyle name="千分位 2 7" xfId="14"/>
    <cellStyle name="千分位 2 7 2" xfId="470"/>
    <cellStyle name="千分位 2 7 3" xfId="475"/>
    <cellStyle name="千分位 2 8" xfId="167"/>
    <cellStyle name="千分位 2 9" xfId="471"/>
    <cellStyle name="千分位 3" xfId="6"/>
    <cellStyle name="千分位 3 2" xfId="178"/>
    <cellStyle name="千分位 3 2 2" xfId="296"/>
    <cellStyle name="千分位 3 3" xfId="179"/>
    <cellStyle name="千分位 3 3 2" xfId="297"/>
    <cellStyle name="千分位 3 4" xfId="180"/>
    <cellStyle name="千分位 3 4 2" xfId="298"/>
    <cellStyle name="千分位 3 5" xfId="295"/>
    <cellStyle name="千分位 3 6" xfId="177"/>
    <cellStyle name="千分位 3 7" xfId="473"/>
    <cellStyle name="千分位 4" xfId="5"/>
    <cellStyle name="千分位 4 2" xfId="299"/>
    <cellStyle name="千分位 4 3" xfId="181"/>
    <cellStyle name="千分位 4 4" xfId="472"/>
    <cellStyle name="千分位 5" xfId="7"/>
    <cellStyle name="千分位 5 2" xfId="183"/>
    <cellStyle name="千分位 5 2 2" xfId="301"/>
    <cellStyle name="千分位 5 3" xfId="184"/>
    <cellStyle name="千分位 5 3 2" xfId="302"/>
    <cellStyle name="千分位 5 4" xfId="300"/>
    <cellStyle name="千分位 5 5" xfId="182"/>
    <cellStyle name="千分位 5 6" xfId="474"/>
    <cellStyle name="千分位 6" xfId="185"/>
    <cellStyle name="千分位 6 2" xfId="303"/>
    <cellStyle name="千分位 7" xfId="241"/>
    <cellStyle name="千分位 8" xfId="242"/>
    <cellStyle name="千分位 9" xfId="466"/>
    <cellStyle name="中等 2" xfId="186"/>
    <cellStyle name="中等 2 2" xfId="275"/>
    <cellStyle name="中等 3" xfId="187"/>
    <cellStyle name="中等 3 2" xfId="276"/>
    <cellStyle name="中等 4" xfId="188"/>
    <cellStyle name="中等 4 2" xfId="277"/>
    <cellStyle name="合計 2" xfId="189"/>
    <cellStyle name="合計 2 2" xfId="304"/>
    <cellStyle name="合計 3" xfId="190"/>
    <cellStyle name="合計 3 2" xfId="305"/>
    <cellStyle name="合計 4" xfId="255"/>
    <cellStyle name="合計 5" xfId="28"/>
    <cellStyle name="好 2" xfId="191"/>
    <cellStyle name="好 2 2" xfId="308"/>
    <cellStyle name="好 3" xfId="192"/>
    <cellStyle name="好 3 2" xfId="309"/>
    <cellStyle name="好 4" xfId="246"/>
    <cellStyle name="好 5" xfId="19"/>
    <cellStyle name="百分比" xfId="476" builtinId="5"/>
    <cellStyle name="百分比 2" xfId="193"/>
    <cellStyle name="百分比 2 2" xfId="323"/>
    <cellStyle name="計算方式 2" xfId="194"/>
    <cellStyle name="計算方式 2 2" xfId="324"/>
    <cellStyle name="計算方式 3" xfId="195"/>
    <cellStyle name="計算方式 3 2" xfId="325"/>
    <cellStyle name="計算方式 4" xfId="250"/>
    <cellStyle name="計算方式 5" xfId="23"/>
    <cellStyle name="連結的儲存格 2" xfId="196"/>
    <cellStyle name="連結的儲存格 2 2" xfId="346"/>
    <cellStyle name="連結的儲存格 3" xfId="197"/>
    <cellStyle name="連結的儲存格 3 2" xfId="347"/>
    <cellStyle name="連結的儲存格 4" xfId="251"/>
    <cellStyle name="連結的儲存格 5" xfId="24"/>
    <cellStyle name="備註 2" xfId="198"/>
    <cellStyle name="備註 2 2" xfId="278"/>
    <cellStyle name="備註 3" xfId="199"/>
    <cellStyle name="備註 3 2" xfId="279"/>
    <cellStyle name="備註 4" xfId="200"/>
    <cellStyle name="備註 4 2" xfId="280"/>
    <cellStyle name="備註 5" xfId="201"/>
    <cellStyle name="備註 5 2" xfId="281"/>
    <cellStyle name="備註 6" xfId="202"/>
    <cellStyle name="備註 6 2" xfId="282"/>
    <cellStyle name="備註 7" xfId="203"/>
    <cellStyle name="備註 7 2" xfId="283"/>
    <cellStyle name="備註 8" xfId="204"/>
    <cellStyle name="備註 8 2" xfId="284"/>
    <cellStyle name="備註 9" xfId="205"/>
    <cellStyle name="備註 9 2" xfId="285"/>
    <cellStyle name="說明文字 2" xfId="206"/>
    <cellStyle name="說明文字 2 2" xfId="326"/>
    <cellStyle name="說明文字 3" xfId="207"/>
    <cellStyle name="說明文字 3 2" xfId="327"/>
    <cellStyle name="說明文字 4" xfId="254"/>
    <cellStyle name="說明文字 5" xfId="27"/>
    <cellStyle name="輔色1 2" xfId="208"/>
    <cellStyle name="輔色1 2 2" xfId="330"/>
    <cellStyle name="輔色1 3" xfId="209"/>
    <cellStyle name="輔色1 3 2" xfId="331"/>
    <cellStyle name="輔色1 4" xfId="256"/>
    <cellStyle name="輔色1 5" xfId="29"/>
    <cellStyle name="輔色2 2" xfId="210"/>
    <cellStyle name="輔色2 2 2" xfId="332"/>
    <cellStyle name="輔色2 3" xfId="211"/>
    <cellStyle name="輔色2 3 2" xfId="333"/>
    <cellStyle name="輔色2 4" xfId="257"/>
    <cellStyle name="輔色2 5" xfId="30"/>
    <cellStyle name="輔色3 2" xfId="212"/>
    <cellStyle name="輔色3 2 2" xfId="334"/>
    <cellStyle name="輔色3 3" xfId="213"/>
    <cellStyle name="輔色3 3 2" xfId="335"/>
    <cellStyle name="輔色3 4" xfId="258"/>
    <cellStyle name="輔色3 5" xfId="31"/>
    <cellStyle name="輔色4 2" xfId="214"/>
    <cellStyle name="輔色4 2 2" xfId="336"/>
    <cellStyle name="輔色4 3" xfId="215"/>
    <cellStyle name="輔色4 3 2" xfId="337"/>
    <cellStyle name="輔色4 4" xfId="259"/>
    <cellStyle name="輔色4 5" xfId="32"/>
    <cellStyle name="輔色5 2" xfId="216"/>
    <cellStyle name="輔色5 2 2" xfId="338"/>
    <cellStyle name="輔色5 3" xfId="217"/>
    <cellStyle name="輔色5 3 2" xfId="339"/>
    <cellStyle name="輔色5 4" xfId="260"/>
    <cellStyle name="輔色5 5" xfId="33"/>
    <cellStyle name="輔色6 2" xfId="218"/>
    <cellStyle name="輔色6 2 2" xfId="340"/>
    <cellStyle name="輔色6 3" xfId="219"/>
    <cellStyle name="輔色6 3 2" xfId="341"/>
    <cellStyle name="輔色6 4" xfId="261"/>
    <cellStyle name="輔色6 5" xfId="34"/>
    <cellStyle name="標題 1 2" xfId="220"/>
    <cellStyle name="標題 1 2 2" xfId="310"/>
    <cellStyle name="標題 1 3" xfId="221"/>
    <cellStyle name="標題 1 3 2" xfId="311"/>
    <cellStyle name="標題 2 2" xfId="222"/>
    <cellStyle name="標題 2 2 2" xfId="312"/>
    <cellStyle name="標題 2 3" xfId="223"/>
    <cellStyle name="標題 2 3 2" xfId="313"/>
    <cellStyle name="標題 2 4" xfId="243"/>
    <cellStyle name="標題 2 5" xfId="16"/>
    <cellStyle name="標題 3 2" xfId="224"/>
    <cellStyle name="標題 3 2 2" xfId="314"/>
    <cellStyle name="標題 3 3" xfId="225"/>
    <cellStyle name="標題 3 3 2" xfId="315"/>
    <cellStyle name="標題 3 4" xfId="244"/>
    <cellStyle name="標題 3 5" xfId="17"/>
    <cellStyle name="標題 4 2" xfId="226"/>
    <cellStyle name="標題 4 2 2" xfId="316"/>
    <cellStyle name="標題 4 3" xfId="227"/>
    <cellStyle name="標題 4 3 2" xfId="317"/>
    <cellStyle name="標題 4 4" xfId="245"/>
    <cellStyle name="標題 4 5" xfId="18"/>
    <cellStyle name="標題 5" xfId="228"/>
    <cellStyle name="標題 5 2" xfId="318"/>
    <cellStyle name="標題 6" xfId="229"/>
    <cellStyle name="標題 6 2" xfId="319"/>
    <cellStyle name="標題 7" xfId="230"/>
    <cellStyle name="標題 7 2" xfId="320"/>
    <cellStyle name="輸入 2" xfId="231"/>
    <cellStyle name="輸入 2 2" xfId="342"/>
    <cellStyle name="輸入 3" xfId="232"/>
    <cellStyle name="輸入 3 2" xfId="343"/>
    <cellStyle name="輸入 4" xfId="248"/>
    <cellStyle name="輸入 5" xfId="21"/>
    <cellStyle name="輸出 2" xfId="233"/>
    <cellStyle name="輸出 2 2" xfId="344"/>
    <cellStyle name="輸出 3" xfId="234"/>
    <cellStyle name="輸出 3 2" xfId="345"/>
    <cellStyle name="輸出 4" xfId="249"/>
    <cellStyle name="輸出 5" xfId="22"/>
    <cellStyle name="檢查儲存格 2" xfId="235"/>
    <cellStyle name="檢查儲存格 2 2" xfId="321"/>
    <cellStyle name="檢查儲存格 3" xfId="236"/>
    <cellStyle name="檢查儲存格 3 2" xfId="322"/>
    <cellStyle name="檢查儲存格 4" xfId="252"/>
    <cellStyle name="檢查儲存格 5" xfId="25"/>
    <cellStyle name="壞 2" xfId="237"/>
    <cellStyle name="壞 2 2" xfId="306"/>
    <cellStyle name="壞 3" xfId="238"/>
    <cellStyle name="壞 3 2" xfId="307"/>
    <cellStyle name="壞 4" xfId="247"/>
    <cellStyle name="壞 5" xfId="20"/>
    <cellStyle name="警告文字 2" xfId="239"/>
    <cellStyle name="警告文字 2 2" xfId="328"/>
    <cellStyle name="警告文字 3" xfId="240"/>
    <cellStyle name="警告文字 3 2" xfId="329"/>
    <cellStyle name="警告文字 4" xfId="253"/>
    <cellStyle name="警告文字 5" xf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1</xdr:row>
      <xdr:rowOff>45720</xdr:rowOff>
    </xdr:from>
    <xdr:to>
      <xdr:col>13</xdr:col>
      <xdr:colOff>396240</xdr:colOff>
      <xdr:row>26</xdr:row>
      <xdr:rowOff>190500</xdr:rowOff>
    </xdr:to>
    <xdr:pic>
      <xdr:nvPicPr>
        <xdr:cNvPr id="2" name="圖片 1" descr="表1-1.png">
          <a:extLst>
            <a:ext uri="{FF2B5EF4-FFF2-40B4-BE49-F238E27FC236}">
              <a16:creationId xmlns="" xmlns:a16="http://schemas.microsoft.com/office/drawing/2014/main" id="{9DA7F7F0-EB1E-4813-9A76-7D15212F06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 y="40386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13</xdr:col>
      <xdr:colOff>350520</xdr:colOff>
      <xdr:row>26</xdr:row>
      <xdr:rowOff>144780</xdr:rowOff>
    </xdr:to>
    <xdr:pic>
      <xdr:nvPicPr>
        <xdr:cNvPr id="3" name="圖片 2" descr="表1-1.png">
          <a:extLst>
            <a:ext uri="{FF2B5EF4-FFF2-40B4-BE49-F238E27FC236}">
              <a16:creationId xmlns="" xmlns:a16="http://schemas.microsoft.com/office/drawing/2014/main" id="{2CA34D6F-768D-4640-9ABA-EB0EE6BD9A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0</xdr:rowOff>
    </xdr:from>
    <xdr:to>
      <xdr:col>13</xdr:col>
      <xdr:colOff>335280</xdr:colOff>
      <xdr:row>58</xdr:row>
      <xdr:rowOff>160020</xdr:rowOff>
    </xdr:to>
    <xdr:pic>
      <xdr:nvPicPr>
        <xdr:cNvPr id="4" name="圖片 3" descr="表2-1.png">
          <a:extLst>
            <a:ext uri="{FF2B5EF4-FFF2-40B4-BE49-F238E27FC236}">
              <a16:creationId xmlns="" xmlns:a16="http://schemas.microsoft.com/office/drawing/2014/main" id="{5DCC6C5F-30C9-4DF1-AD02-232FEF7E11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88480"/>
          <a:ext cx="8260080" cy="5509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13</xdr:col>
      <xdr:colOff>365760</xdr:colOff>
      <xdr:row>91</xdr:row>
      <xdr:rowOff>0</xdr:rowOff>
    </xdr:to>
    <xdr:pic>
      <xdr:nvPicPr>
        <xdr:cNvPr id="5" name="圖片 4" descr="表3-1.png">
          <a:extLst>
            <a:ext uri="{FF2B5EF4-FFF2-40B4-BE49-F238E27FC236}">
              <a16:creationId xmlns="" xmlns:a16="http://schemas.microsoft.com/office/drawing/2014/main" id="{2B943A5A-00A8-4265-B988-210E1733D2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18820"/>
          <a:ext cx="8290560" cy="5760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13</xdr:col>
      <xdr:colOff>419100</xdr:colOff>
      <xdr:row>121</xdr:row>
      <xdr:rowOff>106680</xdr:rowOff>
    </xdr:to>
    <xdr:pic>
      <xdr:nvPicPr>
        <xdr:cNvPr id="6" name="圖片 5" descr="表4-1.png">
          <a:extLst>
            <a:ext uri="{FF2B5EF4-FFF2-40B4-BE49-F238E27FC236}">
              <a16:creationId xmlns="" xmlns:a16="http://schemas.microsoft.com/office/drawing/2014/main" id="{B84D1F48-A0C2-4F90-A0ED-B8EAF9578F8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949160"/>
          <a:ext cx="8343900" cy="566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158</xdr:row>
      <xdr:rowOff>60960</xdr:rowOff>
    </xdr:from>
    <xdr:to>
      <xdr:col>13</xdr:col>
      <xdr:colOff>365760</xdr:colOff>
      <xdr:row>184</xdr:row>
      <xdr:rowOff>38100</xdr:rowOff>
    </xdr:to>
    <xdr:pic>
      <xdr:nvPicPr>
        <xdr:cNvPr id="7" name="Picture 22">
          <a:extLst>
            <a:ext uri="{FF2B5EF4-FFF2-40B4-BE49-F238E27FC236}">
              <a16:creationId xmlns="" xmlns:a16="http://schemas.microsoft.com/office/drawing/2014/main" id="{DC04E178-2BEA-43CD-8725-4460A121179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33482280"/>
          <a:ext cx="8252460" cy="532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187</xdr:row>
      <xdr:rowOff>144780</xdr:rowOff>
    </xdr:from>
    <xdr:to>
      <xdr:col>13</xdr:col>
      <xdr:colOff>320040</xdr:colOff>
      <xdr:row>213</xdr:row>
      <xdr:rowOff>106680</xdr:rowOff>
    </xdr:to>
    <xdr:pic>
      <xdr:nvPicPr>
        <xdr:cNvPr id="8" name="圖片 7" descr="表6-6.png">
          <a:extLst>
            <a:ext uri="{FF2B5EF4-FFF2-40B4-BE49-F238E27FC236}">
              <a16:creationId xmlns="" xmlns:a16="http://schemas.microsoft.com/office/drawing/2014/main" id="{02E9BD3E-C027-459A-A8B1-FE7F40F7CFC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 y="39684960"/>
          <a:ext cx="8229600" cy="531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126</xdr:row>
      <xdr:rowOff>106680</xdr:rowOff>
    </xdr:from>
    <xdr:to>
      <xdr:col>13</xdr:col>
      <xdr:colOff>205740</xdr:colOff>
      <xdr:row>153</xdr:row>
      <xdr:rowOff>129540</xdr:rowOff>
    </xdr:to>
    <xdr:pic>
      <xdr:nvPicPr>
        <xdr:cNvPr id="9" name="Picture 35">
          <a:extLst>
            <a:ext uri="{FF2B5EF4-FFF2-40B4-BE49-F238E27FC236}">
              <a16:creationId xmlns="" xmlns:a16="http://schemas.microsoft.com/office/drawing/2014/main" id="{2B414639-B45B-45FB-94AC-E51EB1B5328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 y="26791920"/>
          <a:ext cx="8122920" cy="557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45720</xdr:colOff>
      <xdr:row>1</xdr:row>
      <xdr:rowOff>30480</xdr:rowOff>
    </xdr:from>
    <xdr:to>
      <xdr:col>0</xdr:col>
      <xdr:colOff>624840</xdr:colOff>
      <xdr:row>1</xdr:row>
      <xdr:rowOff>281940</xdr:rowOff>
    </xdr:to>
    <xdr:sp macro="" textlink="">
      <xdr:nvSpPr>
        <xdr:cNvPr id="2" name="文字方塊 1">
          <a:extLst>
            <a:ext uri="{FF2B5EF4-FFF2-40B4-BE49-F238E27FC236}">
              <a16:creationId xmlns="" xmlns:a16="http://schemas.microsoft.com/office/drawing/2014/main" id="{59AE7C29-2412-4CDD-AAC6-76E4CD578D95}"/>
            </a:ext>
          </a:extLst>
        </xdr:cNvPr>
        <xdr:cNvSpPr txBox="1"/>
      </xdr:nvSpPr>
      <xdr:spPr>
        <a:xfrm>
          <a:off x="45720" y="434340"/>
          <a:ext cx="5791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400">
              <a:latin typeface="標楷體" panose="03000509000000000000" pitchFamily="65" charset="-120"/>
              <a:ea typeface="標楷體" panose="03000509000000000000" pitchFamily="65" charset="-120"/>
            </a:rPr>
            <a:t>表</a:t>
          </a:r>
          <a:r>
            <a:rPr lang="en-US" altLang="zh-TW" sz="1400">
              <a:latin typeface="標楷體" panose="03000509000000000000" pitchFamily="65" charset="-120"/>
              <a:ea typeface="標楷體" panose="03000509000000000000" pitchFamily="65" charset="-120"/>
            </a:rPr>
            <a:t>4</a:t>
          </a:r>
          <a:endParaRPr lang="zh-TW" altLang="en-US" sz="1400">
            <a:latin typeface="標楷體" panose="03000509000000000000" pitchFamily="65" charset="-120"/>
            <a:ea typeface="標楷體" panose="03000509000000000000" pitchFamily="65" charset="-120"/>
          </a:endParaRPr>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4"/>
  <sheetViews>
    <sheetView view="pageBreakPreview" zoomScaleNormal="100" zoomScaleSheetLayoutView="100" workbookViewId="0">
      <pane xSplit="2" ySplit="6" topLeftCell="C40" activePane="bottomRight" state="frozen"/>
      <selection activeCell="E42" sqref="E42"/>
      <selection pane="topRight" activeCell="E42" sqref="E42"/>
      <selection pane="bottomLeft" activeCell="E42" sqref="E42"/>
      <selection pane="bottomRight" activeCell="H97" sqref="H97"/>
    </sheetView>
  </sheetViews>
  <sheetFormatPr defaultRowHeight="16.5"/>
  <cols>
    <col min="1" max="1" width="10.375" style="3" customWidth="1"/>
    <col min="2" max="2" width="44.5" style="3" customWidth="1"/>
    <col min="3" max="3" width="15.5" style="3" bestFit="1" customWidth="1"/>
    <col min="4" max="4" width="14.125" style="3" bestFit="1" customWidth="1"/>
    <col min="5" max="5" width="15.5" style="3" customWidth="1"/>
    <col min="6" max="6" width="15.375" style="3" bestFit="1" customWidth="1"/>
    <col min="7" max="7" width="14.125" style="3" bestFit="1" customWidth="1"/>
    <col min="8" max="8" width="14.75" style="3" customWidth="1"/>
    <col min="9" max="9" width="20.625" style="3" customWidth="1"/>
    <col min="10" max="12" width="12.125" style="3" customWidth="1"/>
    <col min="13" max="13" width="14.5" style="3" customWidth="1"/>
    <col min="14" max="14" width="14" style="3" customWidth="1"/>
    <col min="15" max="15" width="13.875" style="3" customWidth="1"/>
    <col min="16" max="256" width="8.875" style="3"/>
    <col min="257" max="257" width="10.375" style="3" customWidth="1"/>
    <col min="258" max="258" width="44.5" style="3" customWidth="1"/>
    <col min="259" max="260" width="14.125" style="3" bestFit="1" customWidth="1"/>
    <col min="261" max="261" width="14" style="3" customWidth="1"/>
    <col min="262" max="263" width="14.125" style="3" bestFit="1" customWidth="1"/>
    <col min="264" max="264" width="14.125" style="3" customWidth="1"/>
    <col min="265" max="265" width="20.625" style="3" customWidth="1"/>
    <col min="266" max="268" width="12.125" style="3" customWidth="1"/>
    <col min="269" max="269" width="12.875" style="3" customWidth="1"/>
    <col min="270" max="270" width="13.125" style="3" customWidth="1"/>
    <col min="271" max="271" width="13.875" style="3" customWidth="1"/>
    <col min="272" max="512" width="8.875" style="3"/>
    <col min="513" max="513" width="10.375" style="3" customWidth="1"/>
    <col min="514" max="514" width="44.5" style="3" customWidth="1"/>
    <col min="515" max="516" width="14.125" style="3" bestFit="1" customWidth="1"/>
    <col min="517" max="517" width="14" style="3" customWidth="1"/>
    <col min="518" max="519" width="14.125" style="3" bestFit="1" customWidth="1"/>
    <col min="520" max="520" width="14.125" style="3" customWidth="1"/>
    <col min="521" max="521" width="20.625" style="3" customWidth="1"/>
    <col min="522" max="524" width="12.125" style="3" customWidth="1"/>
    <col min="525" max="525" width="12.875" style="3" customWidth="1"/>
    <col min="526" max="526" width="13.125" style="3" customWidth="1"/>
    <col min="527" max="527" width="13.875" style="3" customWidth="1"/>
    <col min="528" max="768" width="8.875" style="3"/>
    <col min="769" max="769" width="10.375" style="3" customWidth="1"/>
    <col min="770" max="770" width="44.5" style="3" customWidth="1"/>
    <col min="771" max="772" width="14.125" style="3" bestFit="1" customWidth="1"/>
    <col min="773" max="773" width="14" style="3" customWidth="1"/>
    <col min="774" max="775" width="14.125" style="3" bestFit="1" customWidth="1"/>
    <col min="776" max="776" width="14.125" style="3" customWidth="1"/>
    <col min="777" max="777" width="20.625" style="3" customWidth="1"/>
    <col min="778" max="780" width="12.125" style="3" customWidth="1"/>
    <col min="781" max="781" width="12.875" style="3" customWidth="1"/>
    <col min="782" max="782" width="13.125" style="3" customWidth="1"/>
    <col min="783" max="783" width="13.875" style="3" customWidth="1"/>
    <col min="784" max="1024" width="8.875" style="3"/>
    <col min="1025" max="1025" width="10.375" style="3" customWidth="1"/>
    <col min="1026" max="1026" width="44.5" style="3" customWidth="1"/>
    <col min="1027" max="1028" width="14.125" style="3" bestFit="1" customWidth="1"/>
    <col min="1029" max="1029" width="14" style="3" customWidth="1"/>
    <col min="1030" max="1031" width="14.125" style="3" bestFit="1" customWidth="1"/>
    <col min="1032" max="1032" width="14.125" style="3" customWidth="1"/>
    <col min="1033" max="1033" width="20.625" style="3" customWidth="1"/>
    <col min="1034" max="1036" width="12.125" style="3" customWidth="1"/>
    <col min="1037" max="1037" width="12.875" style="3" customWidth="1"/>
    <col min="1038" max="1038" width="13.125" style="3" customWidth="1"/>
    <col min="1039" max="1039" width="13.875" style="3" customWidth="1"/>
    <col min="1040" max="1280" width="8.875" style="3"/>
    <col min="1281" max="1281" width="10.375" style="3" customWidth="1"/>
    <col min="1282" max="1282" width="44.5" style="3" customWidth="1"/>
    <col min="1283" max="1284" width="14.125" style="3" bestFit="1" customWidth="1"/>
    <col min="1285" max="1285" width="14" style="3" customWidth="1"/>
    <col min="1286" max="1287" width="14.125" style="3" bestFit="1" customWidth="1"/>
    <col min="1288" max="1288" width="14.125" style="3" customWidth="1"/>
    <col min="1289" max="1289" width="20.625" style="3" customWidth="1"/>
    <col min="1290" max="1292" width="12.125" style="3" customWidth="1"/>
    <col min="1293" max="1293" width="12.875" style="3" customWidth="1"/>
    <col min="1294" max="1294" width="13.125" style="3" customWidth="1"/>
    <col min="1295" max="1295" width="13.875" style="3" customWidth="1"/>
    <col min="1296" max="1536" width="8.875" style="3"/>
    <col min="1537" max="1537" width="10.375" style="3" customWidth="1"/>
    <col min="1538" max="1538" width="44.5" style="3" customWidth="1"/>
    <col min="1539" max="1540" width="14.125" style="3" bestFit="1" customWidth="1"/>
    <col min="1541" max="1541" width="14" style="3" customWidth="1"/>
    <col min="1542" max="1543" width="14.125" style="3" bestFit="1" customWidth="1"/>
    <col min="1544" max="1544" width="14.125" style="3" customWidth="1"/>
    <col min="1545" max="1545" width="20.625" style="3" customWidth="1"/>
    <col min="1546" max="1548" width="12.125" style="3" customWidth="1"/>
    <col min="1549" max="1549" width="12.875" style="3" customWidth="1"/>
    <col min="1550" max="1550" width="13.125" style="3" customWidth="1"/>
    <col min="1551" max="1551" width="13.875" style="3" customWidth="1"/>
    <col min="1552" max="1792" width="8.875" style="3"/>
    <col min="1793" max="1793" width="10.375" style="3" customWidth="1"/>
    <col min="1794" max="1794" width="44.5" style="3" customWidth="1"/>
    <col min="1795" max="1796" width="14.125" style="3" bestFit="1" customWidth="1"/>
    <col min="1797" max="1797" width="14" style="3" customWidth="1"/>
    <col min="1798" max="1799" width="14.125" style="3" bestFit="1" customWidth="1"/>
    <col min="1800" max="1800" width="14.125" style="3" customWidth="1"/>
    <col min="1801" max="1801" width="20.625" style="3" customWidth="1"/>
    <col min="1802" max="1804" width="12.125" style="3" customWidth="1"/>
    <col min="1805" max="1805" width="12.875" style="3" customWidth="1"/>
    <col min="1806" max="1806" width="13.125" style="3" customWidth="1"/>
    <col min="1807" max="1807" width="13.875" style="3" customWidth="1"/>
    <col min="1808" max="2048" width="8.875" style="3"/>
    <col min="2049" max="2049" width="10.375" style="3" customWidth="1"/>
    <col min="2050" max="2050" width="44.5" style="3" customWidth="1"/>
    <col min="2051" max="2052" width="14.125" style="3" bestFit="1" customWidth="1"/>
    <col min="2053" max="2053" width="14" style="3" customWidth="1"/>
    <col min="2054" max="2055" width="14.125" style="3" bestFit="1" customWidth="1"/>
    <col min="2056" max="2056" width="14.125" style="3" customWidth="1"/>
    <col min="2057" max="2057" width="20.625" style="3" customWidth="1"/>
    <col min="2058" max="2060" width="12.125" style="3" customWidth="1"/>
    <col min="2061" max="2061" width="12.875" style="3" customWidth="1"/>
    <col min="2062" max="2062" width="13.125" style="3" customWidth="1"/>
    <col min="2063" max="2063" width="13.875" style="3" customWidth="1"/>
    <col min="2064" max="2304" width="8.875" style="3"/>
    <col min="2305" max="2305" width="10.375" style="3" customWidth="1"/>
    <col min="2306" max="2306" width="44.5" style="3" customWidth="1"/>
    <col min="2307" max="2308" width="14.125" style="3" bestFit="1" customWidth="1"/>
    <col min="2309" max="2309" width="14" style="3" customWidth="1"/>
    <col min="2310" max="2311" width="14.125" style="3" bestFit="1" customWidth="1"/>
    <col min="2312" max="2312" width="14.125" style="3" customWidth="1"/>
    <col min="2313" max="2313" width="20.625" style="3" customWidth="1"/>
    <col min="2314" max="2316" width="12.125" style="3" customWidth="1"/>
    <col min="2317" max="2317" width="12.875" style="3" customWidth="1"/>
    <col min="2318" max="2318" width="13.125" style="3" customWidth="1"/>
    <col min="2319" max="2319" width="13.875" style="3" customWidth="1"/>
    <col min="2320" max="2560" width="8.875" style="3"/>
    <col min="2561" max="2561" width="10.375" style="3" customWidth="1"/>
    <col min="2562" max="2562" width="44.5" style="3" customWidth="1"/>
    <col min="2563" max="2564" width="14.125" style="3" bestFit="1" customWidth="1"/>
    <col min="2565" max="2565" width="14" style="3" customWidth="1"/>
    <col min="2566" max="2567" width="14.125" style="3" bestFit="1" customWidth="1"/>
    <col min="2568" max="2568" width="14.125" style="3" customWidth="1"/>
    <col min="2569" max="2569" width="20.625" style="3" customWidth="1"/>
    <col min="2570" max="2572" width="12.125" style="3" customWidth="1"/>
    <col min="2573" max="2573" width="12.875" style="3" customWidth="1"/>
    <col min="2574" max="2574" width="13.125" style="3" customWidth="1"/>
    <col min="2575" max="2575" width="13.875" style="3" customWidth="1"/>
    <col min="2576" max="2816" width="8.875" style="3"/>
    <col min="2817" max="2817" width="10.375" style="3" customWidth="1"/>
    <col min="2818" max="2818" width="44.5" style="3" customWidth="1"/>
    <col min="2819" max="2820" width="14.125" style="3" bestFit="1" customWidth="1"/>
    <col min="2821" max="2821" width="14" style="3" customWidth="1"/>
    <col min="2822" max="2823" width="14.125" style="3" bestFit="1" customWidth="1"/>
    <col min="2824" max="2824" width="14.125" style="3" customWidth="1"/>
    <col min="2825" max="2825" width="20.625" style="3" customWidth="1"/>
    <col min="2826" max="2828" width="12.125" style="3" customWidth="1"/>
    <col min="2829" max="2829" width="12.875" style="3" customWidth="1"/>
    <col min="2830" max="2830" width="13.125" style="3" customWidth="1"/>
    <col min="2831" max="2831" width="13.875" style="3" customWidth="1"/>
    <col min="2832" max="3072" width="8.875" style="3"/>
    <col min="3073" max="3073" width="10.375" style="3" customWidth="1"/>
    <col min="3074" max="3074" width="44.5" style="3" customWidth="1"/>
    <col min="3075" max="3076" width="14.125" style="3" bestFit="1" customWidth="1"/>
    <col min="3077" max="3077" width="14" style="3" customWidth="1"/>
    <col min="3078" max="3079" width="14.125" style="3" bestFit="1" customWidth="1"/>
    <col min="3080" max="3080" width="14.125" style="3" customWidth="1"/>
    <col min="3081" max="3081" width="20.625" style="3" customWidth="1"/>
    <col min="3082" max="3084" width="12.125" style="3" customWidth="1"/>
    <col min="3085" max="3085" width="12.875" style="3" customWidth="1"/>
    <col min="3086" max="3086" width="13.125" style="3" customWidth="1"/>
    <col min="3087" max="3087" width="13.875" style="3" customWidth="1"/>
    <col min="3088" max="3328" width="8.875" style="3"/>
    <col min="3329" max="3329" width="10.375" style="3" customWidth="1"/>
    <col min="3330" max="3330" width="44.5" style="3" customWidth="1"/>
    <col min="3331" max="3332" width="14.125" style="3" bestFit="1" customWidth="1"/>
    <col min="3333" max="3333" width="14" style="3" customWidth="1"/>
    <col min="3334" max="3335" width="14.125" style="3" bestFit="1" customWidth="1"/>
    <col min="3336" max="3336" width="14.125" style="3" customWidth="1"/>
    <col min="3337" max="3337" width="20.625" style="3" customWidth="1"/>
    <col min="3338" max="3340" width="12.125" style="3" customWidth="1"/>
    <col min="3341" max="3341" width="12.875" style="3" customWidth="1"/>
    <col min="3342" max="3342" width="13.125" style="3" customWidth="1"/>
    <col min="3343" max="3343" width="13.875" style="3" customWidth="1"/>
    <col min="3344" max="3584" width="8.875" style="3"/>
    <col min="3585" max="3585" width="10.375" style="3" customWidth="1"/>
    <col min="3586" max="3586" width="44.5" style="3" customWidth="1"/>
    <col min="3587" max="3588" width="14.125" style="3" bestFit="1" customWidth="1"/>
    <col min="3589" max="3589" width="14" style="3" customWidth="1"/>
    <col min="3590" max="3591" width="14.125" style="3" bestFit="1" customWidth="1"/>
    <col min="3592" max="3592" width="14.125" style="3" customWidth="1"/>
    <col min="3593" max="3593" width="20.625" style="3" customWidth="1"/>
    <col min="3594" max="3596" width="12.125" style="3" customWidth="1"/>
    <col min="3597" max="3597" width="12.875" style="3" customWidth="1"/>
    <col min="3598" max="3598" width="13.125" style="3" customWidth="1"/>
    <col min="3599" max="3599" width="13.875" style="3" customWidth="1"/>
    <col min="3600" max="3840" width="8.875" style="3"/>
    <col min="3841" max="3841" width="10.375" style="3" customWidth="1"/>
    <col min="3842" max="3842" width="44.5" style="3" customWidth="1"/>
    <col min="3843" max="3844" width="14.125" style="3" bestFit="1" customWidth="1"/>
    <col min="3845" max="3845" width="14" style="3" customWidth="1"/>
    <col min="3846" max="3847" width="14.125" style="3" bestFit="1" customWidth="1"/>
    <col min="3848" max="3848" width="14.125" style="3" customWidth="1"/>
    <col min="3849" max="3849" width="20.625" style="3" customWidth="1"/>
    <col min="3850" max="3852" width="12.125" style="3" customWidth="1"/>
    <col min="3853" max="3853" width="12.875" style="3" customWidth="1"/>
    <col min="3854" max="3854" width="13.125" style="3" customWidth="1"/>
    <col min="3855" max="3855" width="13.875" style="3" customWidth="1"/>
    <col min="3856" max="4096" width="8.875" style="3"/>
    <col min="4097" max="4097" width="10.375" style="3" customWidth="1"/>
    <col min="4098" max="4098" width="44.5" style="3" customWidth="1"/>
    <col min="4099" max="4100" width="14.125" style="3" bestFit="1" customWidth="1"/>
    <col min="4101" max="4101" width="14" style="3" customWidth="1"/>
    <col min="4102" max="4103" width="14.125" style="3" bestFit="1" customWidth="1"/>
    <col min="4104" max="4104" width="14.125" style="3" customWidth="1"/>
    <col min="4105" max="4105" width="20.625" style="3" customWidth="1"/>
    <col min="4106" max="4108" width="12.125" style="3" customWidth="1"/>
    <col min="4109" max="4109" width="12.875" style="3" customWidth="1"/>
    <col min="4110" max="4110" width="13.125" style="3" customWidth="1"/>
    <col min="4111" max="4111" width="13.875" style="3" customWidth="1"/>
    <col min="4112" max="4352" width="8.875" style="3"/>
    <col min="4353" max="4353" width="10.375" style="3" customWidth="1"/>
    <col min="4354" max="4354" width="44.5" style="3" customWidth="1"/>
    <col min="4355" max="4356" width="14.125" style="3" bestFit="1" customWidth="1"/>
    <col min="4357" max="4357" width="14" style="3" customWidth="1"/>
    <col min="4358" max="4359" width="14.125" style="3" bestFit="1" customWidth="1"/>
    <col min="4360" max="4360" width="14.125" style="3" customWidth="1"/>
    <col min="4361" max="4361" width="20.625" style="3" customWidth="1"/>
    <col min="4362" max="4364" width="12.125" style="3" customWidth="1"/>
    <col min="4365" max="4365" width="12.875" style="3" customWidth="1"/>
    <col min="4366" max="4366" width="13.125" style="3" customWidth="1"/>
    <col min="4367" max="4367" width="13.875" style="3" customWidth="1"/>
    <col min="4368" max="4608" width="8.875" style="3"/>
    <col min="4609" max="4609" width="10.375" style="3" customWidth="1"/>
    <col min="4610" max="4610" width="44.5" style="3" customWidth="1"/>
    <col min="4611" max="4612" width="14.125" style="3" bestFit="1" customWidth="1"/>
    <col min="4613" max="4613" width="14" style="3" customWidth="1"/>
    <col min="4614" max="4615" width="14.125" style="3" bestFit="1" customWidth="1"/>
    <col min="4616" max="4616" width="14.125" style="3" customWidth="1"/>
    <col min="4617" max="4617" width="20.625" style="3" customWidth="1"/>
    <col min="4618" max="4620" width="12.125" style="3" customWidth="1"/>
    <col min="4621" max="4621" width="12.875" style="3" customWidth="1"/>
    <col min="4622" max="4622" width="13.125" style="3" customWidth="1"/>
    <col min="4623" max="4623" width="13.875" style="3" customWidth="1"/>
    <col min="4624" max="4864" width="8.875" style="3"/>
    <col min="4865" max="4865" width="10.375" style="3" customWidth="1"/>
    <col min="4866" max="4866" width="44.5" style="3" customWidth="1"/>
    <col min="4867" max="4868" width="14.125" style="3" bestFit="1" customWidth="1"/>
    <col min="4869" max="4869" width="14" style="3" customWidth="1"/>
    <col min="4870" max="4871" width="14.125" style="3" bestFit="1" customWidth="1"/>
    <col min="4872" max="4872" width="14.125" style="3" customWidth="1"/>
    <col min="4873" max="4873" width="20.625" style="3" customWidth="1"/>
    <col min="4874" max="4876" width="12.125" style="3" customWidth="1"/>
    <col min="4877" max="4877" width="12.875" style="3" customWidth="1"/>
    <col min="4878" max="4878" width="13.125" style="3" customWidth="1"/>
    <col min="4879" max="4879" width="13.875" style="3" customWidth="1"/>
    <col min="4880" max="5120" width="8.875" style="3"/>
    <col min="5121" max="5121" width="10.375" style="3" customWidth="1"/>
    <col min="5122" max="5122" width="44.5" style="3" customWidth="1"/>
    <col min="5123" max="5124" width="14.125" style="3" bestFit="1" customWidth="1"/>
    <col min="5125" max="5125" width="14" style="3" customWidth="1"/>
    <col min="5126" max="5127" width="14.125" style="3" bestFit="1" customWidth="1"/>
    <col min="5128" max="5128" width="14.125" style="3" customWidth="1"/>
    <col min="5129" max="5129" width="20.625" style="3" customWidth="1"/>
    <col min="5130" max="5132" width="12.125" style="3" customWidth="1"/>
    <col min="5133" max="5133" width="12.875" style="3" customWidth="1"/>
    <col min="5134" max="5134" width="13.125" style="3" customWidth="1"/>
    <col min="5135" max="5135" width="13.875" style="3" customWidth="1"/>
    <col min="5136" max="5376" width="8.875" style="3"/>
    <col min="5377" max="5377" width="10.375" style="3" customWidth="1"/>
    <col min="5378" max="5378" width="44.5" style="3" customWidth="1"/>
    <col min="5379" max="5380" width="14.125" style="3" bestFit="1" customWidth="1"/>
    <col min="5381" max="5381" width="14" style="3" customWidth="1"/>
    <col min="5382" max="5383" width="14.125" style="3" bestFit="1" customWidth="1"/>
    <col min="5384" max="5384" width="14.125" style="3" customWidth="1"/>
    <col min="5385" max="5385" width="20.625" style="3" customWidth="1"/>
    <col min="5386" max="5388" width="12.125" style="3" customWidth="1"/>
    <col min="5389" max="5389" width="12.875" style="3" customWidth="1"/>
    <col min="5390" max="5390" width="13.125" style="3" customWidth="1"/>
    <col min="5391" max="5391" width="13.875" style="3" customWidth="1"/>
    <col min="5392" max="5632" width="8.875" style="3"/>
    <col min="5633" max="5633" width="10.375" style="3" customWidth="1"/>
    <col min="5634" max="5634" width="44.5" style="3" customWidth="1"/>
    <col min="5635" max="5636" width="14.125" style="3" bestFit="1" customWidth="1"/>
    <col min="5637" max="5637" width="14" style="3" customWidth="1"/>
    <col min="5638" max="5639" width="14.125" style="3" bestFit="1" customWidth="1"/>
    <col min="5640" max="5640" width="14.125" style="3" customWidth="1"/>
    <col min="5641" max="5641" width="20.625" style="3" customWidth="1"/>
    <col min="5642" max="5644" width="12.125" style="3" customWidth="1"/>
    <col min="5645" max="5645" width="12.875" style="3" customWidth="1"/>
    <col min="5646" max="5646" width="13.125" style="3" customWidth="1"/>
    <col min="5647" max="5647" width="13.875" style="3" customWidth="1"/>
    <col min="5648" max="5888" width="8.875" style="3"/>
    <col min="5889" max="5889" width="10.375" style="3" customWidth="1"/>
    <col min="5890" max="5890" width="44.5" style="3" customWidth="1"/>
    <col min="5891" max="5892" width="14.125" style="3" bestFit="1" customWidth="1"/>
    <col min="5893" max="5893" width="14" style="3" customWidth="1"/>
    <col min="5894" max="5895" width="14.125" style="3" bestFit="1" customWidth="1"/>
    <col min="5896" max="5896" width="14.125" style="3" customWidth="1"/>
    <col min="5897" max="5897" width="20.625" style="3" customWidth="1"/>
    <col min="5898" max="5900" width="12.125" style="3" customWidth="1"/>
    <col min="5901" max="5901" width="12.875" style="3" customWidth="1"/>
    <col min="5902" max="5902" width="13.125" style="3" customWidth="1"/>
    <col min="5903" max="5903" width="13.875" style="3" customWidth="1"/>
    <col min="5904" max="6144" width="8.875" style="3"/>
    <col min="6145" max="6145" width="10.375" style="3" customWidth="1"/>
    <col min="6146" max="6146" width="44.5" style="3" customWidth="1"/>
    <col min="6147" max="6148" width="14.125" style="3" bestFit="1" customWidth="1"/>
    <col min="6149" max="6149" width="14" style="3" customWidth="1"/>
    <col min="6150" max="6151" width="14.125" style="3" bestFit="1" customWidth="1"/>
    <col min="6152" max="6152" width="14.125" style="3" customWidth="1"/>
    <col min="6153" max="6153" width="20.625" style="3" customWidth="1"/>
    <col min="6154" max="6156" width="12.125" style="3" customWidth="1"/>
    <col min="6157" max="6157" width="12.875" style="3" customWidth="1"/>
    <col min="6158" max="6158" width="13.125" style="3" customWidth="1"/>
    <col min="6159" max="6159" width="13.875" style="3" customWidth="1"/>
    <col min="6160" max="6400" width="8.875" style="3"/>
    <col min="6401" max="6401" width="10.375" style="3" customWidth="1"/>
    <col min="6402" max="6402" width="44.5" style="3" customWidth="1"/>
    <col min="6403" max="6404" width="14.125" style="3" bestFit="1" customWidth="1"/>
    <col min="6405" max="6405" width="14" style="3" customWidth="1"/>
    <col min="6406" max="6407" width="14.125" style="3" bestFit="1" customWidth="1"/>
    <col min="6408" max="6408" width="14.125" style="3" customWidth="1"/>
    <col min="6409" max="6409" width="20.625" style="3" customWidth="1"/>
    <col min="6410" max="6412" width="12.125" style="3" customWidth="1"/>
    <col min="6413" max="6413" width="12.875" style="3" customWidth="1"/>
    <col min="6414" max="6414" width="13.125" style="3" customWidth="1"/>
    <col min="6415" max="6415" width="13.875" style="3" customWidth="1"/>
    <col min="6416" max="6656" width="8.875" style="3"/>
    <col min="6657" max="6657" width="10.375" style="3" customWidth="1"/>
    <col min="6658" max="6658" width="44.5" style="3" customWidth="1"/>
    <col min="6659" max="6660" width="14.125" style="3" bestFit="1" customWidth="1"/>
    <col min="6661" max="6661" width="14" style="3" customWidth="1"/>
    <col min="6662" max="6663" width="14.125" style="3" bestFit="1" customWidth="1"/>
    <col min="6664" max="6664" width="14.125" style="3" customWidth="1"/>
    <col min="6665" max="6665" width="20.625" style="3" customWidth="1"/>
    <col min="6666" max="6668" width="12.125" style="3" customWidth="1"/>
    <col min="6669" max="6669" width="12.875" style="3" customWidth="1"/>
    <col min="6670" max="6670" width="13.125" style="3" customWidth="1"/>
    <col min="6671" max="6671" width="13.875" style="3" customWidth="1"/>
    <col min="6672" max="6912" width="8.875" style="3"/>
    <col min="6913" max="6913" width="10.375" style="3" customWidth="1"/>
    <col min="6914" max="6914" width="44.5" style="3" customWidth="1"/>
    <col min="6915" max="6916" width="14.125" style="3" bestFit="1" customWidth="1"/>
    <col min="6917" max="6917" width="14" style="3" customWidth="1"/>
    <col min="6918" max="6919" width="14.125" style="3" bestFit="1" customWidth="1"/>
    <col min="6920" max="6920" width="14.125" style="3" customWidth="1"/>
    <col min="6921" max="6921" width="20.625" style="3" customWidth="1"/>
    <col min="6922" max="6924" width="12.125" style="3" customWidth="1"/>
    <col min="6925" max="6925" width="12.875" style="3" customWidth="1"/>
    <col min="6926" max="6926" width="13.125" style="3" customWidth="1"/>
    <col min="6927" max="6927" width="13.875" style="3" customWidth="1"/>
    <col min="6928" max="7168" width="8.875" style="3"/>
    <col min="7169" max="7169" width="10.375" style="3" customWidth="1"/>
    <col min="7170" max="7170" width="44.5" style="3" customWidth="1"/>
    <col min="7171" max="7172" width="14.125" style="3" bestFit="1" customWidth="1"/>
    <col min="7173" max="7173" width="14" style="3" customWidth="1"/>
    <col min="7174" max="7175" width="14.125" style="3" bestFit="1" customWidth="1"/>
    <col min="7176" max="7176" width="14.125" style="3" customWidth="1"/>
    <col min="7177" max="7177" width="20.625" style="3" customWidth="1"/>
    <col min="7178" max="7180" width="12.125" style="3" customWidth="1"/>
    <col min="7181" max="7181" width="12.875" style="3" customWidth="1"/>
    <col min="7182" max="7182" width="13.125" style="3" customWidth="1"/>
    <col min="7183" max="7183" width="13.875" style="3" customWidth="1"/>
    <col min="7184" max="7424" width="8.875" style="3"/>
    <col min="7425" max="7425" width="10.375" style="3" customWidth="1"/>
    <col min="7426" max="7426" width="44.5" style="3" customWidth="1"/>
    <col min="7427" max="7428" width="14.125" style="3" bestFit="1" customWidth="1"/>
    <col min="7429" max="7429" width="14" style="3" customWidth="1"/>
    <col min="7430" max="7431" width="14.125" style="3" bestFit="1" customWidth="1"/>
    <col min="7432" max="7432" width="14.125" style="3" customWidth="1"/>
    <col min="7433" max="7433" width="20.625" style="3" customWidth="1"/>
    <col min="7434" max="7436" width="12.125" style="3" customWidth="1"/>
    <col min="7437" max="7437" width="12.875" style="3" customWidth="1"/>
    <col min="7438" max="7438" width="13.125" style="3" customWidth="1"/>
    <col min="7439" max="7439" width="13.875" style="3" customWidth="1"/>
    <col min="7440" max="7680" width="8.875" style="3"/>
    <col min="7681" max="7681" width="10.375" style="3" customWidth="1"/>
    <col min="7682" max="7682" width="44.5" style="3" customWidth="1"/>
    <col min="7683" max="7684" width="14.125" style="3" bestFit="1" customWidth="1"/>
    <col min="7685" max="7685" width="14" style="3" customWidth="1"/>
    <col min="7686" max="7687" width="14.125" style="3" bestFit="1" customWidth="1"/>
    <col min="7688" max="7688" width="14.125" style="3" customWidth="1"/>
    <col min="7689" max="7689" width="20.625" style="3" customWidth="1"/>
    <col min="7690" max="7692" width="12.125" style="3" customWidth="1"/>
    <col min="7693" max="7693" width="12.875" style="3" customWidth="1"/>
    <col min="7694" max="7694" width="13.125" style="3" customWidth="1"/>
    <col min="7695" max="7695" width="13.875" style="3" customWidth="1"/>
    <col min="7696" max="7936" width="8.875" style="3"/>
    <col min="7937" max="7937" width="10.375" style="3" customWidth="1"/>
    <col min="7938" max="7938" width="44.5" style="3" customWidth="1"/>
    <col min="7939" max="7940" width="14.125" style="3" bestFit="1" customWidth="1"/>
    <col min="7941" max="7941" width="14" style="3" customWidth="1"/>
    <col min="7942" max="7943" width="14.125" style="3" bestFit="1" customWidth="1"/>
    <col min="7944" max="7944" width="14.125" style="3" customWidth="1"/>
    <col min="7945" max="7945" width="20.625" style="3" customWidth="1"/>
    <col min="7946" max="7948" width="12.125" style="3" customWidth="1"/>
    <col min="7949" max="7949" width="12.875" style="3" customWidth="1"/>
    <col min="7950" max="7950" width="13.125" style="3" customWidth="1"/>
    <col min="7951" max="7951" width="13.875" style="3" customWidth="1"/>
    <col min="7952" max="8192" width="8.875" style="3"/>
    <col min="8193" max="8193" width="10.375" style="3" customWidth="1"/>
    <col min="8194" max="8194" width="44.5" style="3" customWidth="1"/>
    <col min="8195" max="8196" width="14.125" style="3" bestFit="1" customWidth="1"/>
    <col min="8197" max="8197" width="14" style="3" customWidth="1"/>
    <col min="8198" max="8199" width="14.125" style="3" bestFit="1" customWidth="1"/>
    <col min="8200" max="8200" width="14.125" style="3" customWidth="1"/>
    <col min="8201" max="8201" width="20.625" style="3" customWidth="1"/>
    <col min="8202" max="8204" width="12.125" style="3" customWidth="1"/>
    <col min="8205" max="8205" width="12.875" style="3" customWidth="1"/>
    <col min="8206" max="8206" width="13.125" style="3" customWidth="1"/>
    <col min="8207" max="8207" width="13.875" style="3" customWidth="1"/>
    <col min="8208" max="8448" width="8.875" style="3"/>
    <col min="8449" max="8449" width="10.375" style="3" customWidth="1"/>
    <col min="8450" max="8450" width="44.5" style="3" customWidth="1"/>
    <col min="8451" max="8452" width="14.125" style="3" bestFit="1" customWidth="1"/>
    <col min="8453" max="8453" width="14" style="3" customWidth="1"/>
    <col min="8454" max="8455" width="14.125" style="3" bestFit="1" customWidth="1"/>
    <col min="8456" max="8456" width="14.125" style="3" customWidth="1"/>
    <col min="8457" max="8457" width="20.625" style="3" customWidth="1"/>
    <col min="8458" max="8460" width="12.125" style="3" customWidth="1"/>
    <col min="8461" max="8461" width="12.875" style="3" customWidth="1"/>
    <col min="8462" max="8462" width="13.125" style="3" customWidth="1"/>
    <col min="8463" max="8463" width="13.875" style="3" customWidth="1"/>
    <col min="8464" max="8704" width="8.875" style="3"/>
    <col min="8705" max="8705" width="10.375" style="3" customWidth="1"/>
    <col min="8706" max="8706" width="44.5" style="3" customWidth="1"/>
    <col min="8707" max="8708" width="14.125" style="3" bestFit="1" customWidth="1"/>
    <col min="8709" max="8709" width="14" style="3" customWidth="1"/>
    <col min="8710" max="8711" width="14.125" style="3" bestFit="1" customWidth="1"/>
    <col min="8712" max="8712" width="14.125" style="3" customWidth="1"/>
    <col min="8713" max="8713" width="20.625" style="3" customWidth="1"/>
    <col min="8714" max="8716" width="12.125" style="3" customWidth="1"/>
    <col min="8717" max="8717" width="12.875" style="3" customWidth="1"/>
    <col min="8718" max="8718" width="13.125" style="3" customWidth="1"/>
    <col min="8719" max="8719" width="13.875" style="3" customWidth="1"/>
    <col min="8720" max="8960" width="8.875" style="3"/>
    <col min="8961" max="8961" width="10.375" style="3" customWidth="1"/>
    <col min="8962" max="8962" width="44.5" style="3" customWidth="1"/>
    <col min="8963" max="8964" width="14.125" style="3" bestFit="1" customWidth="1"/>
    <col min="8965" max="8965" width="14" style="3" customWidth="1"/>
    <col min="8966" max="8967" width="14.125" style="3" bestFit="1" customWidth="1"/>
    <col min="8968" max="8968" width="14.125" style="3" customWidth="1"/>
    <col min="8969" max="8969" width="20.625" style="3" customWidth="1"/>
    <col min="8970" max="8972" width="12.125" style="3" customWidth="1"/>
    <col min="8973" max="8973" width="12.875" style="3" customWidth="1"/>
    <col min="8974" max="8974" width="13.125" style="3" customWidth="1"/>
    <col min="8975" max="8975" width="13.875" style="3" customWidth="1"/>
    <col min="8976" max="9216" width="8.875" style="3"/>
    <col min="9217" max="9217" width="10.375" style="3" customWidth="1"/>
    <col min="9218" max="9218" width="44.5" style="3" customWidth="1"/>
    <col min="9219" max="9220" width="14.125" style="3" bestFit="1" customWidth="1"/>
    <col min="9221" max="9221" width="14" style="3" customWidth="1"/>
    <col min="9222" max="9223" width="14.125" style="3" bestFit="1" customWidth="1"/>
    <col min="9224" max="9224" width="14.125" style="3" customWidth="1"/>
    <col min="9225" max="9225" width="20.625" style="3" customWidth="1"/>
    <col min="9226" max="9228" width="12.125" style="3" customWidth="1"/>
    <col min="9229" max="9229" width="12.875" style="3" customWidth="1"/>
    <col min="9230" max="9230" width="13.125" style="3" customWidth="1"/>
    <col min="9231" max="9231" width="13.875" style="3" customWidth="1"/>
    <col min="9232" max="9472" width="8.875" style="3"/>
    <col min="9473" max="9473" width="10.375" style="3" customWidth="1"/>
    <col min="9474" max="9474" width="44.5" style="3" customWidth="1"/>
    <col min="9475" max="9476" width="14.125" style="3" bestFit="1" customWidth="1"/>
    <col min="9477" max="9477" width="14" style="3" customWidth="1"/>
    <col min="9478" max="9479" width="14.125" style="3" bestFit="1" customWidth="1"/>
    <col min="9480" max="9480" width="14.125" style="3" customWidth="1"/>
    <col min="9481" max="9481" width="20.625" style="3" customWidth="1"/>
    <col min="9482" max="9484" width="12.125" style="3" customWidth="1"/>
    <col min="9485" max="9485" width="12.875" style="3" customWidth="1"/>
    <col min="9486" max="9486" width="13.125" style="3" customWidth="1"/>
    <col min="9487" max="9487" width="13.875" style="3" customWidth="1"/>
    <col min="9488" max="9728" width="8.875" style="3"/>
    <col min="9729" max="9729" width="10.375" style="3" customWidth="1"/>
    <col min="9730" max="9730" width="44.5" style="3" customWidth="1"/>
    <col min="9731" max="9732" width="14.125" style="3" bestFit="1" customWidth="1"/>
    <col min="9733" max="9733" width="14" style="3" customWidth="1"/>
    <col min="9734" max="9735" width="14.125" style="3" bestFit="1" customWidth="1"/>
    <col min="9736" max="9736" width="14.125" style="3" customWidth="1"/>
    <col min="9737" max="9737" width="20.625" style="3" customWidth="1"/>
    <col min="9738" max="9740" width="12.125" style="3" customWidth="1"/>
    <col min="9741" max="9741" width="12.875" style="3" customWidth="1"/>
    <col min="9742" max="9742" width="13.125" style="3" customWidth="1"/>
    <col min="9743" max="9743" width="13.875" style="3" customWidth="1"/>
    <col min="9744" max="9984" width="8.875" style="3"/>
    <col min="9985" max="9985" width="10.375" style="3" customWidth="1"/>
    <col min="9986" max="9986" width="44.5" style="3" customWidth="1"/>
    <col min="9987" max="9988" width="14.125" style="3" bestFit="1" customWidth="1"/>
    <col min="9989" max="9989" width="14" style="3" customWidth="1"/>
    <col min="9990" max="9991" width="14.125" style="3" bestFit="1" customWidth="1"/>
    <col min="9992" max="9992" width="14.125" style="3" customWidth="1"/>
    <col min="9993" max="9993" width="20.625" style="3" customWidth="1"/>
    <col min="9994" max="9996" width="12.125" style="3" customWidth="1"/>
    <col min="9997" max="9997" width="12.875" style="3" customWidth="1"/>
    <col min="9998" max="9998" width="13.125" style="3" customWidth="1"/>
    <col min="9999" max="9999" width="13.875" style="3" customWidth="1"/>
    <col min="10000" max="10240" width="8.875" style="3"/>
    <col min="10241" max="10241" width="10.375" style="3" customWidth="1"/>
    <col min="10242" max="10242" width="44.5" style="3" customWidth="1"/>
    <col min="10243" max="10244" width="14.125" style="3" bestFit="1" customWidth="1"/>
    <col min="10245" max="10245" width="14" style="3" customWidth="1"/>
    <col min="10246" max="10247" width="14.125" style="3" bestFit="1" customWidth="1"/>
    <col min="10248" max="10248" width="14.125" style="3" customWidth="1"/>
    <col min="10249" max="10249" width="20.625" style="3" customWidth="1"/>
    <col min="10250" max="10252" width="12.125" style="3" customWidth="1"/>
    <col min="10253" max="10253" width="12.875" style="3" customWidth="1"/>
    <col min="10254" max="10254" width="13.125" style="3" customWidth="1"/>
    <col min="10255" max="10255" width="13.875" style="3" customWidth="1"/>
    <col min="10256" max="10496" width="8.875" style="3"/>
    <col min="10497" max="10497" width="10.375" style="3" customWidth="1"/>
    <col min="10498" max="10498" width="44.5" style="3" customWidth="1"/>
    <col min="10499" max="10500" width="14.125" style="3" bestFit="1" customWidth="1"/>
    <col min="10501" max="10501" width="14" style="3" customWidth="1"/>
    <col min="10502" max="10503" width="14.125" style="3" bestFit="1" customWidth="1"/>
    <col min="10504" max="10504" width="14.125" style="3" customWidth="1"/>
    <col min="10505" max="10505" width="20.625" style="3" customWidth="1"/>
    <col min="10506" max="10508" width="12.125" style="3" customWidth="1"/>
    <col min="10509" max="10509" width="12.875" style="3" customWidth="1"/>
    <col min="10510" max="10510" width="13.125" style="3" customWidth="1"/>
    <col min="10511" max="10511" width="13.875" style="3" customWidth="1"/>
    <col min="10512" max="10752" width="8.875" style="3"/>
    <col min="10753" max="10753" width="10.375" style="3" customWidth="1"/>
    <col min="10754" max="10754" width="44.5" style="3" customWidth="1"/>
    <col min="10755" max="10756" width="14.125" style="3" bestFit="1" customWidth="1"/>
    <col min="10757" max="10757" width="14" style="3" customWidth="1"/>
    <col min="10758" max="10759" width="14.125" style="3" bestFit="1" customWidth="1"/>
    <col min="10760" max="10760" width="14.125" style="3" customWidth="1"/>
    <col min="10761" max="10761" width="20.625" style="3" customWidth="1"/>
    <col min="10762" max="10764" width="12.125" style="3" customWidth="1"/>
    <col min="10765" max="10765" width="12.875" style="3" customWidth="1"/>
    <col min="10766" max="10766" width="13.125" style="3" customWidth="1"/>
    <col min="10767" max="10767" width="13.875" style="3" customWidth="1"/>
    <col min="10768" max="11008" width="8.875" style="3"/>
    <col min="11009" max="11009" width="10.375" style="3" customWidth="1"/>
    <col min="11010" max="11010" width="44.5" style="3" customWidth="1"/>
    <col min="11011" max="11012" width="14.125" style="3" bestFit="1" customWidth="1"/>
    <col min="11013" max="11013" width="14" style="3" customWidth="1"/>
    <col min="11014" max="11015" width="14.125" style="3" bestFit="1" customWidth="1"/>
    <col min="11016" max="11016" width="14.125" style="3" customWidth="1"/>
    <col min="11017" max="11017" width="20.625" style="3" customWidth="1"/>
    <col min="11018" max="11020" width="12.125" style="3" customWidth="1"/>
    <col min="11021" max="11021" width="12.875" style="3" customWidth="1"/>
    <col min="11022" max="11022" width="13.125" style="3" customWidth="1"/>
    <col min="11023" max="11023" width="13.875" style="3" customWidth="1"/>
    <col min="11024" max="11264" width="8.875" style="3"/>
    <col min="11265" max="11265" width="10.375" style="3" customWidth="1"/>
    <col min="11266" max="11266" width="44.5" style="3" customWidth="1"/>
    <col min="11267" max="11268" width="14.125" style="3" bestFit="1" customWidth="1"/>
    <col min="11269" max="11269" width="14" style="3" customWidth="1"/>
    <col min="11270" max="11271" width="14.125" style="3" bestFit="1" customWidth="1"/>
    <col min="11272" max="11272" width="14.125" style="3" customWidth="1"/>
    <col min="11273" max="11273" width="20.625" style="3" customWidth="1"/>
    <col min="11274" max="11276" width="12.125" style="3" customWidth="1"/>
    <col min="11277" max="11277" width="12.875" style="3" customWidth="1"/>
    <col min="11278" max="11278" width="13.125" style="3" customWidth="1"/>
    <col min="11279" max="11279" width="13.875" style="3" customWidth="1"/>
    <col min="11280" max="11520" width="8.875" style="3"/>
    <col min="11521" max="11521" width="10.375" style="3" customWidth="1"/>
    <col min="11522" max="11522" width="44.5" style="3" customWidth="1"/>
    <col min="11523" max="11524" width="14.125" style="3" bestFit="1" customWidth="1"/>
    <col min="11525" max="11525" width="14" style="3" customWidth="1"/>
    <col min="11526" max="11527" width="14.125" style="3" bestFit="1" customWidth="1"/>
    <col min="11528" max="11528" width="14.125" style="3" customWidth="1"/>
    <col min="11529" max="11529" width="20.625" style="3" customWidth="1"/>
    <col min="11530" max="11532" width="12.125" style="3" customWidth="1"/>
    <col min="11533" max="11533" width="12.875" style="3" customWidth="1"/>
    <col min="11534" max="11534" width="13.125" style="3" customWidth="1"/>
    <col min="11535" max="11535" width="13.875" style="3" customWidth="1"/>
    <col min="11536" max="11776" width="8.875" style="3"/>
    <col min="11777" max="11777" width="10.375" style="3" customWidth="1"/>
    <col min="11778" max="11778" width="44.5" style="3" customWidth="1"/>
    <col min="11779" max="11780" width="14.125" style="3" bestFit="1" customWidth="1"/>
    <col min="11781" max="11781" width="14" style="3" customWidth="1"/>
    <col min="11782" max="11783" width="14.125" style="3" bestFit="1" customWidth="1"/>
    <col min="11784" max="11784" width="14.125" style="3" customWidth="1"/>
    <col min="11785" max="11785" width="20.625" style="3" customWidth="1"/>
    <col min="11786" max="11788" width="12.125" style="3" customWidth="1"/>
    <col min="11789" max="11789" width="12.875" style="3" customWidth="1"/>
    <col min="11790" max="11790" width="13.125" style="3" customWidth="1"/>
    <col min="11791" max="11791" width="13.875" style="3" customWidth="1"/>
    <col min="11792" max="12032" width="8.875" style="3"/>
    <col min="12033" max="12033" width="10.375" style="3" customWidth="1"/>
    <col min="12034" max="12034" width="44.5" style="3" customWidth="1"/>
    <col min="12035" max="12036" width="14.125" style="3" bestFit="1" customWidth="1"/>
    <col min="12037" max="12037" width="14" style="3" customWidth="1"/>
    <col min="12038" max="12039" width="14.125" style="3" bestFit="1" customWidth="1"/>
    <col min="12040" max="12040" width="14.125" style="3" customWidth="1"/>
    <col min="12041" max="12041" width="20.625" style="3" customWidth="1"/>
    <col min="12042" max="12044" width="12.125" style="3" customWidth="1"/>
    <col min="12045" max="12045" width="12.875" style="3" customWidth="1"/>
    <col min="12046" max="12046" width="13.125" style="3" customWidth="1"/>
    <col min="12047" max="12047" width="13.875" style="3" customWidth="1"/>
    <col min="12048" max="12288" width="8.875" style="3"/>
    <col min="12289" max="12289" width="10.375" style="3" customWidth="1"/>
    <col min="12290" max="12290" width="44.5" style="3" customWidth="1"/>
    <col min="12291" max="12292" width="14.125" style="3" bestFit="1" customWidth="1"/>
    <col min="12293" max="12293" width="14" style="3" customWidth="1"/>
    <col min="12294" max="12295" width="14.125" style="3" bestFit="1" customWidth="1"/>
    <col min="12296" max="12296" width="14.125" style="3" customWidth="1"/>
    <col min="12297" max="12297" width="20.625" style="3" customWidth="1"/>
    <col min="12298" max="12300" width="12.125" style="3" customWidth="1"/>
    <col min="12301" max="12301" width="12.875" style="3" customWidth="1"/>
    <col min="12302" max="12302" width="13.125" style="3" customWidth="1"/>
    <col min="12303" max="12303" width="13.875" style="3" customWidth="1"/>
    <col min="12304" max="12544" width="8.875" style="3"/>
    <col min="12545" max="12545" width="10.375" style="3" customWidth="1"/>
    <col min="12546" max="12546" width="44.5" style="3" customWidth="1"/>
    <col min="12547" max="12548" width="14.125" style="3" bestFit="1" customWidth="1"/>
    <col min="12549" max="12549" width="14" style="3" customWidth="1"/>
    <col min="12550" max="12551" width="14.125" style="3" bestFit="1" customWidth="1"/>
    <col min="12552" max="12552" width="14.125" style="3" customWidth="1"/>
    <col min="12553" max="12553" width="20.625" style="3" customWidth="1"/>
    <col min="12554" max="12556" width="12.125" style="3" customWidth="1"/>
    <col min="12557" max="12557" width="12.875" style="3" customWidth="1"/>
    <col min="12558" max="12558" width="13.125" style="3" customWidth="1"/>
    <col min="12559" max="12559" width="13.875" style="3" customWidth="1"/>
    <col min="12560" max="12800" width="8.875" style="3"/>
    <col min="12801" max="12801" width="10.375" style="3" customWidth="1"/>
    <col min="12802" max="12802" width="44.5" style="3" customWidth="1"/>
    <col min="12803" max="12804" width="14.125" style="3" bestFit="1" customWidth="1"/>
    <col min="12805" max="12805" width="14" style="3" customWidth="1"/>
    <col min="12806" max="12807" width="14.125" style="3" bestFit="1" customWidth="1"/>
    <col min="12808" max="12808" width="14.125" style="3" customWidth="1"/>
    <col min="12809" max="12809" width="20.625" style="3" customWidth="1"/>
    <col min="12810" max="12812" width="12.125" style="3" customWidth="1"/>
    <col min="12813" max="12813" width="12.875" style="3" customWidth="1"/>
    <col min="12814" max="12814" width="13.125" style="3" customWidth="1"/>
    <col min="12815" max="12815" width="13.875" style="3" customWidth="1"/>
    <col min="12816" max="13056" width="8.875" style="3"/>
    <col min="13057" max="13057" width="10.375" style="3" customWidth="1"/>
    <col min="13058" max="13058" width="44.5" style="3" customWidth="1"/>
    <col min="13059" max="13060" width="14.125" style="3" bestFit="1" customWidth="1"/>
    <col min="13061" max="13061" width="14" style="3" customWidth="1"/>
    <col min="13062" max="13063" width="14.125" style="3" bestFit="1" customWidth="1"/>
    <col min="13064" max="13064" width="14.125" style="3" customWidth="1"/>
    <col min="13065" max="13065" width="20.625" style="3" customWidth="1"/>
    <col min="13066" max="13068" width="12.125" style="3" customWidth="1"/>
    <col min="13069" max="13069" width="12.875" style="3" customWidth="1"/>
    <col min="13070" max="13070" width="13.125" style="3" customWidth="1"/>
    <col min="13071" max="13071" width="13.875" style="3" customWidth="1"/>
    <col min="13072" max="13312" width="8.875" style="3"/>
    <col min="13313" max="13313" width="10.375" style="3" customWidth="1"/>
    <col min="13314" max="13314" width="44.5" style="3" customWidth="1"/>
    <col min="13315" max="13316" width="14.125" style="3" bestFit="1" customWidth="1"/>
    <col min="13317" max="13317" width="14" style="3" customWidth="1"/>
    <col min="13318" max="13319" width="14.125" style="3" bestFit="1" customWidth="1"/>
    <col min="13320" max="13320" width="14.125" style="3" customWidth="1"/>
    <col min="13321" max="13321" width="20.625" style="3" customWidth="1"/>
    <col min="13322" max="13324" width="12.125" style="3" customWidth="1"/>
    <col min="13325" max="13325" width="12.875" style="3" customWidth="1"/>
    <col min="13326" max="13326" width="13.125" style="3" customWidth="1"/>
    <col min="13327" max="13327" width="13.875" style="3" customWidth="1"/>
    <col min="13328" max="13568" width="8.875" style="3"/>
    <col min="13569" max="13569" width="10.375" style="3" customWidth="1"/>
    <col min="13570" max="13570" width="44.5" style="3" customWidth="1"/>
    <col min="13571" max="13572" width="14.125" style="3" bestFit="1" customWidth="1"/>
    <col min="13573" max="13573" width="14" style="3" customWidth="1"/>
    <col min="13574" max="13575" width="14.125" style="3" bestFit="1" customWidth="1"/>
    <col min="13576" max="13576" width="14.125" style="3" customWidth="1"/>
    <col min="13577" max="13577" width="20.625" style="3" customWidth="1"/>
    <col min="13578" max="13580" width="12.125" style="3" customWidth="1"/>
    <col min="13581" max="13581" width="12.875" style="3" customWidth="1"/>
    <col min="13582" max="13582" width="13.125" style="3" customWidth="1"/>
    <col min="13583" max="13583" width="13.875" style="3" customWidth="1"/>
    <col min="13584" max="13824" width="8.875" style="3"/>
    <col min="13825" max="13825" width="10.375" style="3" customWidth="1"/>
    <col min="13826" max="13826" width="44.5" style="3" customWidth="1"/>
    <col min="13827" max="13828" width="14.125" style="3" bestFit="1" customWidth="1"/>
    <col min="13829" max="13829" width="14" style="3" customWidth="1"/>
    <col min="13830" max="13831" width="14.125" style="3" bestFit="1" customWidth="1"/>
    <col min="13832" max="13832" width="14.125" style="3" customWidth="1"/>
    <col min="13833" max="13833" width="20.625" style="3" customWidth="1"/>
    <col min="13834" max="13836" width="12.125" style="3" customWidth="1"/>
    <col min="13837" max="13837" width="12.875" style="3" customWidth="1"/>
    <col min="13838" max="13838" width="13.125" style="3" customWidth="1"/>
    <col min="13839" max="13839" width="13.875" style="3" customWidth="1"/>
    <col min="13840" max="14080" width="8.875" style="3"/>
    <col min="14081" max="14081" width="10.375" style="3" customWidth="1"/>
    <col min="14082" max="14082" width="44.5" style="3" customWidth="1"/>
    <col min="14083" max="14084" width="14.125" style="3" bestFit="1" customWidth="1"/>
    <col min="14085" max="14085" width="14" style="3" customWidth="1"/>
    <col min="14086" max="14087" width="14.125" style="3" bestFit="1" customWidth="1"/>
    <col min="14088" max="14088" width="14.125" style="3" customWidth="1"/>
    <col min="14089" max="14089" width="20.625" style="3" customWidth="1"/>
    <col min="14090" max="14092" width="12.125" style="3" customWidth="1"/>
    <col min="14093" max="14093" width="12.875" style="3" customWidth="1"/>
    <col min="14094" max="14094" width="13.125" style="3" customWidth="1"/>
    <col min="14095" max="14095" width="13.875" style="3" customWidth="1"/>
    <col min="14096" max="14336" width="8.875" style="3"/>
    <col min="14337" max="14337" width="10.375" style="3" customWidth="1"/>
    <col min="14338" max="14338" width="44.5" style="3" customWidth="1"/>
    <col min="14339" max="14340" width="14.125" style="3" bestFit="1" customWidth="1"/>
    <col min="14341" max="14341" width="14" style="3" customWidth="1"/>
    <col min="14342" max="14343" width="14.125" style="3" bestFit="1" customWidth="1"/>
    <col min="14344" max="14344" width="14.125" style="3" customWidth="1"/>
    <col min="14345" max="14345" width="20.625" style="3" customWidth="1"/>
    <col min="14346" max="14348" width="12.125" style="3" customWidth="1"/>
    <col min="14349" max="14349" width="12.875" style="3" customWidth="1"/>
    <col min="14350" max="14350" width="13.125" style="3" customWidth="1"/>
    <col min="14351" max="14351" width="13.875" style="3" customWidth="1"/>
    <col min="14352" max="14592" width="8.875" style="3"/>
    <col min="14593" max="14593" width="10.375" style="3" customWidth="1"/>
    <col min="14594" max="14594" width="44.5" style="3" customWidth="1"/>
    <col min="14595" max="14596" width="14.125" style="3" bestFit="1" customWidth="1"/>
    <col min="14597" max="14597" width="14" style="3" customWidth="1"/>
    <col min="14598" max="14599" width="14.125" style="3" bestFit="1" customWidth="1"/>
    <col min="14600" max="14600" width="14.125" style="3" customWidth="1"/>
    <col min="14601" max="14601" width="20.625" style="3" customWidth="1"/>
    <col min="14602" max="14604" width="12.125" style="3" customWidth="1"/>
    <col min="14605" max="14605" width="12.875" style="3" customWidth="1"/>
    <col min="14606" max="14606" width="13.125" style="3" customWidth="1"/>
    <col min="14607" max="14607" width="13.875" style="3" customWidth="1"/>
    <col min="14608" max="14848" width="8.875" style="3"/>
    <col min="14849" max="14849" width="10.375" style="3" customWidth="1"/>
    <col min="14850" max="14850" width="44.5" style="3" customWidth="1"/>
    <col min="14851" max="14852" width="14.125" style="3" bestFit="1" customWidth="1"/>
    <col min="14853" max="14853" width="14" style="3" customWidth="1"/>
    <col min="14854" max="14855" width="14.125" style="3" bestFit="1" customWidth="1"/>
    <col min="14856" max="14856" width="14.125" style="3" customWidth="1"/>
    <col min="14857" max="14857" width="20.625" style="3" customWidth="1"/>
    <col min="14858" max="14860" width="12.125" style="3" customWidth="1"/>
    <col min="14861" max="14861" width="12.875" style="3" customWidth="1"/>
    <col min="14862" max="14862" width="13.125" style="3" customWidth="1"/>
    <col min="14863" max="14863" width="13.875" style="3" customWidth="1"/>
    <col min="14864" max="15104" width="8.875" style="3"/>
    <col min="15105" max="15105" width="10.375" style="3" customWidth="1"/>
    <col min="15106" max="15106" width="44.5" style="3" customWidth="1"/>
    <col min="15107" max="15108" width="14.125" style="3" bestFit="1" customWidth="1"/>
    <col min="15109" max="15109" width="14" style="3" customWidth="1"/>
    <col min="15110" max="15111" width="14.125" style="3" bestFit="1" customWidth="1"/>
    <col min="15112" max="15112" width="14.125" style="3" customWidth="1"/>
    <col min="15113" max="15113" width="20.625" style="3" customWidth="1"/>
    <col min="15114" max="15116" width="12.125" style="3" customWidth="1"/>
    <col min="15117" max="15117" width="12.875" style="3" customWidth="1"/>
    <col min="15118" max="15118" width="13.125" style="3" customWidth="1"/>
    <col min="15119" max="15119" width="13.875" style="3" customWidth="1"/>
    <col min="15120" max="15360" width="8.875" style="3"/>
    <col min="15361" max="15361" width="10.375" style="3" customWidth="1"/>
    <col min="15362" max="15362" width="44.5" style="3" customWidth="1"/>
    <col min="15363" max="15364" width="14.125" style="3" bestFit="1" customWidth="1"/>
    <col min="15365" max="15365" width="14" style="3" customWidth="1"/>
    <col min="15366" max="15367" width="14.125" style="3" bestFit="1" customWidth="1"/>
    <col min="15368" max="15368" width="14.125" style="3" customWidth="1"/>
    <col min="15369" max="15369" width="20.625" style="3" customWidth="1"/>
    <col min="15370" max="15372" width="12.125" style="3" customWidth="1"/>
    <col min="15373" max="15373" width="12.875" style="3" customWidth="1"/>
    <col min="15374" max="15374" width="13.125" style="3" customWidth="1"/>
    <col min="15375" max="15375" width="13.875" style="3" customWidth="1"/>
    <col min="15376" max="15616" width="8.875" style="3"/>
    <col min="15617" max="15617" width="10.375" style="3" customWidth="1"/>
    <col min="15618" max="15618" width="44.5" style="3" customWidth="1"/>
    <col min="15619" max="15620" width="14.125" style="3" bestFit="1" customWidth="1"/>
    <col min="15621" max="15621" width="14" style="3" customWidth="1"/>
    <col min="15622" max="15623" width="14.125" style="3" bestFit="1" customWidth="1"/>
    <col min="15624" max="15624" width="14.125" style="3" customWidth="1"/>
    <col min="15625" max="15625" width="20.625" style="3" customWidth="1"/>
    <col min="15626" max="15628" width="12.125" style="3" customWidth="1"/>
    <col min="15629" max="15629" width="12.875" style="3" customWidth="1"/>
    <col min="15630" max="15630" width="13.125" style="3" customWidth="1"/>
    <col min="15631" max="15631" width="13.875" style="3" customWidth="1"/>
    <col min="15632" max="15872" width="8.875" style="3"/>
    <col min="15873" max="15873" width="10.375" style="3" customWidth="1"/>
    <col min="15874" max="15874" width="44.5" style="3" customWidth="1"/>
    <col min="15875" max="15876" width="14.125" style="3" bestFit="1" customWidth="1"/>
    <col min="15877" max="15877" width="14" style="3" customWidth="1"/>
    <col min="15878" max="15879" width="14.125" style="3" bestFit="1" customWidth="1"/>
    <col min="15880" max="15880" width="14.125" style="3" customWidth="1"/>
    <col min="15881" max="15881" width="20.625" style="3" customWidth="1"/>
    <col min="15882" max="15884" width="12.125" style="3" customWidth="1"/>
    <col min="15885" max="15885" width="12.875" style="3" customWidth="1"/>
    <col min="15886" max="15886" width="13.125" style="3" customWidth="1"/>
    <col min="15887" max="15887" width="13.875" style="3" customWidth="1"/>
    <col min="15888" max="16128" width="8.875" style="3"/>
    <col min="16129" max="16129" width="10.375" style="3" customWidth="1"/>
    <col min="16130" max="16130" width="44.5" style="3" customWidth="1"/>
    <col min="16131" max="16132" width="14.125" style="3" bestFit="1" customWidth="1"/>
    <col min="16133" max="16133" width="14" style="3" customWidth="1"/>
    <col min="16134" max="16135" width="14.125" style="3" bestFit="1" customWidth="1"/>
    <col min="16136" max="16136" width="14.125" style="3" customWidth="1"/>
    <col min="16137" max="16137" width="20.625" style="3" customWidth="1"/>
    <col min="16138" max="16140" width="12.125" style="3" customWidth="1"/>
    <col min="16141" max="16141" width="12.875" style="3" customWidth="1"/>
    <col min="16142" max="16142" width="13.125" style="3" customWidth="1"/>
    <col min="16143" max="16143" width="13.875" style="3" customWidth="1"/>
    <col min="16144" max="16384" width="8.875" style="3"/>
  </cols>
  <sheetData>
    <row r="1" spans="1:21" ht="24" customHeight="1">
      <c r="A1" s="1" t="s">
        <v>2</v>
      </c>
      <c r="B1" s="2"/>
      <c r="C1" s="2"/>
      <c r="D1" s="2"/>
      <c r="E1" s="2"/>
      <c r="F1" s="2"/>
      <c r="G1" s="2"/>
      <c r="H1" s="2"/>
      <c r="I1" s="2"/>
      <c r="J1" s="2"/>
      <c r="K1" s="2"/>
      <c r="L1" s="2"/>
      <c r="M1" s="2"/>
      <c r="N1" s="2"/>
      <c r="O1" s="2"/>
    </row>
    <row r="2" spans="1:21" ht="24" customHeight="1">
      <c r="A2" s="154" t="s">
        <v>310</v>
      </c>
      <c r="B2" s="154"/>
      <c r="C2" s="154"/>
      <c r="D2" s="154"/>
      <c r="E2" s="154"/>
      <c r="F2" s="154"/>
      <c r="G2" s="154"/>
      <c r="H2" s="154"/>
      <c r="I2" s="154"/>
      <c r="J2" s="154"/>
      <c r="K2" s="154"/>
      <c r="L2" s="154"/>
      <c r="M2" s="154"/>
      <c r="N2" s="154"/>
      <c r="O2" s="154"/>
    </row>
    <row r="3" spans="1:21" ht="18.75" customHeight="1">
      <c r="A3" s="3" t="s">
        <v>3</v>
      </c>
      <c r="B3" s="155"/>
      <c r="C3" s="155"/>
      <c r="D3" s="155"/>
      <c r="E3" s="155"/>
      <c r="F3" s="155"/>
      <c r="G3" s="155"/>
      <c r="H3" s="155"/>
      <c r="I3" s="155"/>
      <c r="J3" s="155"/>
      <c r="K3" s="155"/>
      <c r="L3" s="155"/>
      <c r="M3" s="155"/>
      <c r="N3" s="155"/>
      <c r="O3" s="4" t="s">
        <v>0</v>
      </c>
    </row>
    <row r="4" spans="1:21" ht="17.25" customHeight="1">
      <c r="A4" s="156" t="s">
        <v>1</v>
      </c>
      <c r="B4" s="157" t="s">
        <v>4</v>
      </c>
      <c r="C4" s="5" t="s">
        <v>5</v>
      </c>
      <c r="D4" s="6"/>
      <c r="E4" s="6"/>
      <c r="F4" s="6"/>
      <c r="G4" s="6"/>
      <c r="H4" s="6"/>
      <c r="I4" s="6"/>
      <c r="J4" s="6"/>
      <c r="K4" s="6"/>
      <c r="L4" s="6"/>
      <c r="M4" s="6"/>
      <c r="N4" s="158" t="s">
        <v>6</v>
      </c>
      <c r="O4" s="159"/>
    </row>
    <row r="5" spans="1:21" ht="16.5" customHeight="1">
      <c r="A5" s="157"/>
      <c r="B5" s="157"/>
      <c r="C5" s="157" t="s">
        <v>7</v>
      </c>
      <c r="D5" s="156" t="s">
        <v>8</v>
      </c>
      <c r="E5" s="160" t="s">
        <v>9</v>
      </c>
      <c r="F5" s="5" t="s">
        <v>10</v>
      </c>
      <c r="G5" s="5"/>
      <c r="H5" s="5"/>
      <c r="I5" s="5" t="s">
        <v>11</v>
      </c>
      <c r="J5" s="5"/>
      <c r="K5" s="5"/>
      <c r="L5" s="5"/>
      <c r="M5" s="156" t="s">
        <v>12</v>
      </c>
      <c r="N5" s="156" t="s">
        <v>13</v>
      </c>
      <c r="O5" s="156" t="s">
        <v>12</v>
      </c>
    </row>
    <row r="6" spans="1:21" ht="36.75" customHeight="1">
      <c r="A6" s="157"/>
      <c r="B6" s="157"/>
      <c r="C6" s="157"/>
      <c r="D6" s="156"/>
      <c r="E6" s="160"/>
      <c r="F6" s="133" t="s">
        <v>14</v>
      </c>
      <c r="G6" s="133" t="s">
        <v>15</v>
      </c>
      <c r="H6" s="134" t="s">
        <v>9</v>
      </c>
      <c r="I6" s="132" t="s">
        <v>16</v>
      </c>
      <c r="J6" s="133" t="s">
        <v>14</v>
      </c>
      <c r="K6" s="133" t="s">
        <v>15</v>
      </c>
      <c r="L6" s="134" t="s">
        <v>9</v>
      </c>
      <c r="M6" s="161"/>
      <c r="N6" s="162"/>
      <c r="O6" s="159"/>
    </row>
    <row r="7" spans="1:21" s="7" customFormat="1" ht="30" customHeight="1">
      <c r="A7" s="69" t="s">
        <v>17</v>
      </c>
      <c r="B7" s="69"/>
      <c r="C7" s="70">
        <f>D7+E7</f>
        <v>24043556</v>
      </c>
      <c r="D7" s="70">
        <f>G7+K7</f>
        <v>4397967</v>
      </c>
      <c r="E7" s="70">
        <f>H7+L7</f>
        <v>19645589</v>
      </c>
      <c r="F7" s="70">
        <f>F8+F91</f>
        <v>24043556</v>
      </c>
      <c r="G7" s="70">
        <f>G8+G91</f>
        <v>4397967</v>
      </c>
      <c r="H7" s="70">
        <f>H8+H91</f>
        <v>19645589</v>
      </c>
      <c r="I7" s="70"/>
      <c r="J7" s="70"/>
      <c r="K7" s="70"/>
      <c r="L7" s="70"/>
      <c r="M7" s="70">
        <f>M8+M91</f>
        <v>285938</v>
      </c>
      <c r="N7" s="70">
        <f>N8+N91</f>
        <v>1591906</v>
      </c>
      <c r="O7" s="70">
        <f>O8+O91</f>
        <v>0</v>
      </c>
    </row>
    <row r="8" spans="1:21" s="8" customFormat="1" ht="30" customHeight="1">
      <c r="A8" s="71" t="s">
        <v>18</v>
      </c>
      <c r="B8" s="71"/>
      <c r="C8" s="72">
        <f>SUM(D8:E8)</f>
        <v>16705210</v>
      </c>
      <c r="D8" s="72">
        <f t="shared" ref="D8:E17" si="0">SUM(G8,K8)</f>
        <v>3194989</v>
      </c>
      <c r="E8" s="72">
        <f t="shared" si="0"/>
        <v>13510221</v>
      </c>
      <c r="F8" s="72">
        <f t="shared" ref="F8" si="1">SUM(F9,F18,F25,F28,F33,F40:F43,F46:F47)</f>
        <v>16705210</v>
      </c>
      <c r="G8" s="72">
        <f>SUM(G9,G18,G25,G28,G33,G40,G41,G42,G43,G46)</f>
        <v>3194989</v>
      </c>
      <c r="H8" s="72">
        <f>SUM(H9,H18,H25,H28,H33,H40:H43,H46:H47)</f>
        <v>13510221</v>
      </c>
      <c r="I8" s="73"/>
      <c r="J8" s="73"/>
      <c r="K8" s="73"/>
      <c r="L8" s="73"/>
      <c r="M8" s="73">
        <f>SUM(M9,M18,M25,M28,M33,M40:M43,M46:M47)</f>
        <v>0</v>
      </c>
      <c r="N8" s="73">
        <f>N9+N18+N25+N28+N33+N40+N41+N42+N43+N46+N47</f>
        <v>1591906</v>
      </c>
      <c r="O8" s="73">
        <f>O9+O18+O25+O28+O33+O40+O41+O42+O43+O46+O47</f>
        <v>0</v>
      </c>
    </row>
    <row r="9" spans="1:21" s="9" customFormat="1" ht="25.35" customHeight="1">
      <c r="A9" s="74" t="s">
        <v>19</v>
      </c>
      <c r="B9" s="75" t="s">
        <v>20</v>
      </c>
      <c r="C9" s="76">
        <f>D9+E9</f>
        <v>2109603</v>
      </c>
      <c r="D9" s="76">
        <f t="shared" si="0"/>
        <v>1268117</v>
      </c>
      <c r="E9" s="76">
        <f t="shared" si="0"/>
        <v>841486</v>
      </c>
      <c r="F9" s="76">
        <f>SUM(G9:H9)</f>
        <v>2109603</v>
      </c>
      <c r="G9" s="76">
        <f>SUM(G10:G17)</f>
        <v>1268117</v>
      </c>
      <c r="H9" s="76">
        <f>SUM(H10:H17)</f>
        <v>841486</v>
      </c>
      <c r="I9" s="77"/>
      <c r="J9" s="77"/>
      <c r="K9" s="77"/>
      <c r="L9" s="77"/>
      <c r="M9" s="76">
        <f t="shared" ref="M9" si="2">SUM(M10:M17)</f>
        <v>0</v>
      </c>
      <c r="N9" s="77">
        <f>SUM(N10:N17)</f>
        <v>98078</v>
      </c>
      <c r="O9" s="77">
        <f>SUM(O10:O17)</f>
        <v>0</v>
      </c>
    </row>
    <row r="10" spans="1:21" ht="25.35" hidden="1" customHeight="1">
      <c r="A10" s="78" t="s">
        <v>21</v>
      </c>
      <c r="B10" s="79" t="s">
        <v>22</v>
      </c>
      <c r="C10" s="80">
        <f>SUM(D10:E10)</f>
        <v>483723</v>
      </c>
      <c r="D10" s="80">
        <f t="shared" si="0"/>
        <v>380435</v>
      </c>
      <c r="E10" s="80">
        <f t="shared" si="0"/>
        <v>103288</v>
      </c>
      <c r="F10" s="80">
        <f>SUM(G10:H10)</f>
        <v>483723</v>
      </c>
      <c r="G10" s="81">
        <v>380435</v>
      </c>
      <c r="H10" s="81">
        <v>103288</v>
      </c>
      <c r="I10" s="82"/>
      <c r="J10" s="82"/>
      <c r="K10" s="82"/>
      <c r="L10" s="82"/>
      <c r="M10" s="135"/>
      <c r="N10" s="82">
        <v>9150</v>
      </c>
      <c r="O10" s="82"/>
    </row>
    <row r="11" spans="1:21" ht="25.35" hidden="1" customHeight="1">
      <c r="A11" s="83" t="s">
        <v>23</v>
      </c>
      <c r="B11" s="79" t="s">
        <v>24</v>
      </c>
      <c r="C11" s="80">
        <f>SUM(D11:E11)</f>
        <v>483723</v>
      </c>
      <c r="D11" s="80">
        <f t="shared" si="0"/>
        <v>380435</v>
      </c>
      <c r="E11" s="80">
        <f t="shared" si="0"/>
        <v>103288</v>
      </c>
      <c r="F11" s="80">
        <f>SUM(G11:H11)</f>
        <v>483723</v>
      </c>
      <c r="G11" s="81">
        <v>380435</v>
      </c>
      <c r="H11" s="81">
        <v>103288</v>
      </c>
      <c r="I11" s="81"/>
      <c r="J11" s="81"/>
      <c r="K11" s="81"/>
      <c r="L11" s="81"/>
      <c r="M11" s="135"/>
      <c r="N11" s="81">
        <v>9150</v>
      </c>
      <c r="O11" s="81"/>
      <c r="P11" s="11"/>
      <c r="Q11" s="11"/>
      <c r="R11" s="11"/>
      <c r="S11" s="11"/>
      <c r="T11" s="11"/>
      <c r="U11" s="11"/>
    </row>
    <row r="12" spans="1:21" ht="25.35" hidden="1" customHeight="1">
      <c r="A12" s="78" t="s">
        <v>25</v>
      </c>
      <c r="B12" s="79" t="s">
        <v>26</v>
      </c>
      <c r="C12" s="80">
        <f>SUM(D12:E12)</f>
        <v>644963</v>
      </c>
      <c r="D12" s="80">
        <f t="shared" si="0"/>
        <v>507247</v>
      </c>
      <c r="E12" s="80">
        <f t="shared" si="0"/>
        <v>137716</v>
      </c>
      <c r="F12" s="80">
        <f t="shared" ref="F12:F53" si="3">SUM(G12:H12)</f>
        <v>644963</v>
      </c>
      <c r="G12" s="81">
        <v>507247</v>
      </c>
      <c r="H12" s="81">
        <v>137716</v>
      </c>
      <c r="I12" s="82"/>
      <c r="J12" s="82"/>
      <c r="K12" s="82"/>
      <c r="L12" s="82"/>
      <c r="M12" s="135"/>
      <c r="N12" s="82">
        <v>12200</v>
      </c>
      <c r="O12" s="82"/>
    </row>
    <row r="13" spans="1:21" ht="25.35" hidden="1" customHeight="1">
      <c r="A13" s="78" t="s">
        <v>27</v>
      </c>
      <c r="B13" s="84" t="s">
        <v>28</v>
      </c>
      <c r="C13" s="80">
        <f t="shared" ref="C13:C39" si="4">SUM(D13:E13)</f>
        <v>35298</v>
      </c>
      <c r="D13" s="80"/>
      <c r="E13" s="80">
        <f t="shared" si="0"/>
        <v>35298</v>
      </c>
      <c r="F13" s="80">
        <f t="shared" si="3"/>
        <v>35298</v>
      </c>
      <c r="G13" s="81"/>
      <c r="H13" s="81">
        <v>35298</v>
      </c>
      <c r="I13" s="82"/>
      <c r="J13" s="82"/>
      <c r="K13" s="82"/>
      <c r="L13" s="82"/>
      <c r="M13" s="135"/>
      <c r="N13" s="82">
        <v>6076</v>
      </c>
      <c r="O13" s="82"/>
    </row>
    <row r="14" spans="1:21" ht="25.35" hidden="1" customHeight="1">
      <c r="A14" s="78" t="s">
        <v>29</v>
      </c>
      <c r="B14" s="85" t="s">
        <v>30</v>
      </c>
      <c r="C14" s="80">
        <f t="shared" si="4"/>
        <v>40000</v>
      </c>
      <c r="D14" s="80"/>
      <c r="E14" s="80">
        <f t="shared" si="0"/>
        <v>40000</v>
      </c>
      <c r="F14" s="80">
        <f t="shared" si="3"/>
        <v>40000</v>
      </c>
      <c r="G14" s="81"/>
      <c r="H14" s="81">
        <v>40000</v>
      </c>
      <c r="I14" s="82"/>
      <c r="J14" s="82"/>
      <c r="K14" s="82"/>
      <c r="L14" s="82"/>
      <c r="M14" s="135"/>
      <c r="N14" s="82"/>
      <c r="O14" s="82"/>
    </row>
    <row r="15" spans="1:21" ht="25.35" hidden="1" customHeight="1">
      <c r="A15" s="83" t="s">
        <v>31</v>
      </c>
      <c r="B15" s="84" t="s">
        <v>32</v>
      </c>
      <c r="C15" s="80">
        <f t="shared" si="4"/>
        <v>1000</v>
      </c>
      <c r="D15" s="80"/>
      <c r="E15" s="80">
        <f t="shared" si="0"/>
        <v>1000</v>
      </c>
      <c r="F15" s="80">
        <f t="shared" si="3"/>
        <v>1000</v>
      </c>
      <c r="G15" s="81"/>
      <c r="H15" s="81">
        <v>1000</v>
      </c>
      <c r="I15" s="82"/>
      <c r="J15" s="82"/>
      <c r="K15" s="82"/>
      <c r="L15" s="82"/>
      <c r="M15" s="135"/>
      <c r="N15" s="82"/>
      <c r="O15" s="82"/>
    </row>
    <row r="16" spans="1:21" ht="25.35" hidden="1" customHeight="1">
      <c r="A16" s="83" t="s">
        <v>33</v>
      </c>
      <c r="B16" s="85" t="s">
        <v>34</v>
      </c>
      <c r="C16" s="80">
        <f t="shared" si="4"/>
        <v>13976</v>
      </c>
      <c r="D16" s="80"/>
      <c r="E16" s="80">
        <f t="shared" si="0"/>
        <v>13976</v>
      </c>
      <c r="F16" s="80">
        <f t="shared" si="3"/>
        <v>13976</v>
      </c>
      <c r="G16" s="81"/>
      <c r="H16" s="81">
        <v>13976</v>
      </c>
      <c r="I16" s="82"/>
      <c r="J16" s="82"/>
      <c r="K16" s="82"/>
      <c r="L16" s="82"/>
      <c r="M16" s="135"/>
      <c r="N16" s="82">
        <v>2798</v>
      </c>
      <c r="O16" s="82"/>
    </row>
    <row r="17" spans="1:15" ht="25.35" hidden="1" customHeight="1">
      <c r="A17" s="83" t="s">
        <v>35</v>
      </c>
      <c r="B17" s="86" t="s">
        <v>36</v>
      </c>
      <c r="C17" s="80">
        <f t="shared" si="4"/>
        <v>406920</v>
      </c>
      <c r="D17" s="80"/>
      <c r="E17" s="80">
        <f t="shared" si="0"/>
        <v>406920</v>
      </c>
      <c r="F17" s="80">
        <f t="shared" si="3"/>
        <v>406920</v>
      </c>
      <c r="G17" s="81"/>
      <c r="H17" s="81">
        <v>406920</v>
      </c>
      <c r="I17" s="82"/>
      <c r="J17" s="82"/>
      <c r="K17" s="82"/>
      <c r="L17" s="82"/>
      <c r="M17" s="135"/>
      <c r="N17" s="82">
        <v>58704</v>
      </c>
      <c r="O17" s="82"/>
    </row>
    <row r="18" spans="1:15" s="9" customFormat="1" ht="25.35" customHeight="1">
      <c r="A18" s="74" t="s">
        <v>37</v>
      </c>
      <c r="B18" s="87" t="s">
        <v>38</v>
      </c>
      <c r="C18" s="76">
        <f>SUM(D18:E18)</f>
        <v>2913830</v>
      </c>
      <c r="D18" s="76">
        <f>SUM(G18,K18)</f>
        <v>117704</v>
      </c>
      <c r="E18" s="76">
        <f>SUM(H18,L18)</f>
        <v>2796126</v>
      </c>
      <c r="F18" s="76">
        <f>SUM(G18:H18)</f>
        <v>2913830</v>
      </c>
      <c r="G18" s="76">
        <f>SUM(G19:G24)</f>
        <v>117704</v>
      </c>
      <c r="H18" s="76">
        <f>SUM(H19:H24)</f>
        <v>2796126</v>
      </c>
      <c r="I18" s="77"/>
      <c r="J18" s="77"/>
      <c r="K18" s="77"/>
      <c r="L18" s="77"/>
      <c r="M18" s="76">
        <f t="shared" ref="M18" si="5">SUM(M19:M24)</f>
        <v>0</v>
      </c>
      <c r="N18" s="77">
        <f>SUM(N19:N24)</f>
        <v>343029</v>
      </c>
      <c r="O18" s="77">
        <f>SUM(O19:O24)</f>
        <v>0</v>
      </c>
    </row>
    <row r="19" spans="1:15" ht="25.35" hidden="1" customHeight="1">
      <c r="A19" s="78" t="s">
        <v>39</v>
      </c>
      <c r="B19" s="88" t="s">
        <v>40</v>
      </c>
      <c r="C19" s="80">
        <f t="shared" si="4"/>
        <v>383032</v>
      </c>
      <c r="D19" s="80">
        <f>SUM(G19,K19)</f>
        <v>117704</v>
      </c>
      <c r="E19" s="80">
        <f>SUM(H19,L19)</f>
        <v>265328</v>
      </c>
      <c r="F19" s="80">
        <f t="shared" si="3"/>
        <v>383032</v>
      </c>
      <c r="G19" s="81">
        <v>117704</v>
      </c>
      <c r="H19" s="81">
        <v>265328</v>
      </c>
      <c r="I19" s="82"/>
      <c r="J19" s="82"/>
      <c r="K19" s="82"/>
      <c r="L19" s="82"/>
      <c r="M19" s="135"/>
      <c r="N19" s="82"/>
      <c r="O19" s="82"/>
    </row>
    <row r="20" spans="1:15" ht="43.5" hidden="1" customHeight="1">
      <c r="A20" s="78" t="s">
        <v>41</v>
      </c>
      <c r="B20" s="89" t="s">
        <v>42</v>
      </c>
      <c r="C20" s="80">
        <f t="shared" si="4"/>
        <v>20000</v>
      </c>
      <c r="D20" s="80"/>
      <c r="E20" s="80">
        <f t="shared" ref="E20:E24" si="6">SUM(H20,L20)</f>
        <v>20000</v>
      </c>
      <c r="F20" s="80">
        <f t="shared" si="3"/>
        <v>20000</v>
      </c>
      <c r="G20" s="81"/>
      <c r="H20" s="81">
        <v>20000</v>
      </c>
      <c r="I20" s="82"/>
      <c r="J20" s="82"/>
      <c r="K20" s="82"/>
      <c r="L20" s="82"/>
      <c r="M20" s="135"/>
      <c r="N20" s="82"/>
      <c r="O20" s="82"/>
    </row>
    <row r="21" spans="1:15" ht="25.35" hidden="1" customHeight="1">
      <c r="A21" s="78" t="s">
        <v>43</v>
      </c>
      <c r="B21" s="89" t="s">
        <v>44</v>
      </c>
      <c r="C21" s="80">
        <f t="shared" si="4"/>
        <v>173153</v>
      </c>
      <c r="D21" s="80"/>
      <c r="E21" s="80">
        <f t="shared" si="6"/>
        <v>173153</v>
      </c>
      <c r="F21" s="80">
        <f t="shared" si="3"/>
        <v>173153</v>
      </c>
      <c r="G21" s="81"/>
      <c r="H21" s="81">
        <v>173153</v>
      </c>
      <c r="I21" s="82"/>
      <c r="J21" s="82"/>
      <c r="K21" s="82"/>
      <c r="L21" s="82"/>
      <c r="M21" s="135"/>
      <c r="N21" s="82"/>
      <c r="O21" s="82"/>
    </row>
    <row r="22" spans="1:15" ht="25.35" hidden="1" customHeight="1">
      <c r="A22" s="78" t="s">
        <v>45</v>
      </c>
      <c r="B22" s="86" t="s">
        <v>46</v>
      </c>
      <c r="C22" s="81"/>
      <c r="D22" s="81"/>
      <c r="E22" s="80">
        <f t="shared" si="6"/>
        <v>0</v>
      </c>
      <c r="F22" s="81"/>
      <c r="G22" s="81"/>
      <c r="H22" s="81"/>
      <c r="I22" s="82"/>
      <c r="J22" s="82"/>
      <c r="K22" s="82"/>
      <c r="L22" s="82"/>
      <c r="M22" s="135"/>
      <c r="N22" s="82"/>
      <c r="O22" s="82"/>
    </row>
    <row r="23" spans="1:15" ht="25.35" hidden="1" customHeight="1">
      <c r="A23" s="78" t="s">
        <v>47</v>
      </c>
      <c r="B23" s="89" t="s">
        <v>48</v>
      </c>
      <c r="C23" s="80">
        <f t="shared" si="4"/>
        <v>169037</v>
      </c>
      <c r="D23" s="80"/>
      <c r="E23" s="80">
        <f t="shared" si="6"/>
        <v>169037</v>
      </c>
      <c r="F23" s="80">
        <f t="shared" si="3"/>
        <v>169037</v>
      </c>
      <c r="G23" s="81"/>
      <c r="H23" s="81">
        <v>169037</v>
      </c>
      <c r="I23" s="82"/>
      <c r="J23" s="82"/>
      <c r="K23" s="82"/>
      <c r="L23" s="82"/>
      <c r="M23" s="135"/>
      <c r="N23" s="82"/>
      <c r="O23" s="82"/>
    </row>
    <row r="24" spans="1:15" ht="25.35" hidden="1" customHeight="1">
      <c r="A24" s="78" t="s">
        <v>49</v>
      </c>
      <c r="B24" s="89" t="s">
        <v>50</v>
      </c>
      <c r="C24" s="80">
        <f t="shared" si="4"/>
        <v>2168608</v>
      </c>
      <c r="D24" s="80"/>
      <c r="E24" s="80">
        <f t="shared" si="6"/>
        <v>2168608</v>
      </c>
      <c r="F24" s="80">
        <f t="shared" si="3"/>
        <v>2168608</v>
      </c>
      <c r="G24" s="81"/>
      <c r="H24" s="81">
        <v>2168608</v>
      </c>
      <c r="I24" s="82"/>
      <c r="J24" s="82"/>
      <c r="K24" s="82"/>
      <c r="L24" s="82"/>
      <c r="M24" s="135"/>
      <c r="N24" s="82">
        <v>343029</v>
      </c>
      <c r="O24" s="82"/>
    </row>
    <row r="25" spans="1:15" s="9" customFormat="1" ht="25.35" customHeight="1">
      <c r="A25" s="74" t="s">
        <v>51</v>
      </c>
      <c r="B25" s="87" t="s">
        <v>52</v>
      </c>
      <c r="C25" s="76">
        <f>SUM(D25:E25)</f>
        <v>343030</v>
      </c>
      <c r="D25" s="76">
        <f>SUM(G25,K25)</f>
        <v>0</v>
      </c>
      <c r="E25" s="76">
        <f>SUM(H25,L25)</f>
        <v>343030</v>
      </c>
      <c r="F25" s="76">
        <f>SUM(G25:H25)</f>
        <v>343030</v>
      </c>
      <c r="G25" s="76">
        <f t="shared" ref="G25:H25" si="7">SUM(G26:G27)</f>
        <v>0</v>
      </c>
      <c r="H25" s="76">
        <f t="shared" si="7"/>
        <v>343030</v>
      </c>
      <c r="I25" s="77"/>
      <c r="J25" s="77"/>
      <c r="K25" s="77"/>
      <c r="L25" s="77"/>
      <c r="M25" s="76">
        <f t="shared" ref="M25" si="8">SUM(M26:M27)</f>
        <v>0</v>
      </c>
      <c r="N25" s="77">
        <f>SUM(N26:N27)</f>
        <v>46026</v>
      </c>
      <c r="O25" s="77">
        <f>SUM(O26:O27)</f>
        <v>0</v>
      </c>
    </row>
    <row r="26" spans="1:15" ht="39.75" hidden="1" customHeight="1">
      <c r="A26" s="78" t="s">
        <v>53</v>
      </c>
      <c r="B26" s="89" t="s">
        <v>54</v>
      </c>
      <c r="C26" s="80">
        <f t="shared" si="4"/>
        <v>73323</v>
      </c>
      <c r="D26" s="80"/>
      <c r="E26" s="80">
        <f>SUM(H26,L26)</f>
        <v>73323</v>
      </c>
      <c r="F26" s="80">
        <f t="shared" si="3"/>
        <v>73323</v>
      </c>
      <c r="G26" s="90"/>
      <c r="H26" s="81">
        <v>73323</v>
      </c>
      <c r="I26" s="82"/>
      <c r="J26" s="82"/>
      <c r="K26" s="82"/>
      <c r="L26" s="82"/>
      <c r="M26" s="135"/>
      <c r="N26" s="82"/>
      <c r="O26" s="82"/>
    </row>
    <row r="27" spans="1:15" ht="25.35" hidden="1" customHeight="1">
      <c r="A27" s="78" t="s">
        <v>55</v>
      </c>
      <c r="B27" s="89" t="s">
        <v>56</v>
      </c>
      <c r="C27" s="80">
        <f t="shared" si="4"/>
        <v>269707</v>
      </c>
      <c r="D27" s="80"/>
      <c r="E27" s="80">
        <f>SUM(H27,L27)</f>
        <v>269707</v>
      </c>
      <c r="F27" s="80">
        <f t="shared" si="3"/>
        <v>269707</v>
      </c>
      <c r="G27" s="80"/>
      <c r="H27" s="81">
        <v>269707</v>
      </c>
      <c r="I27" s="82"/>
      <c r="J27" s="82"/>
      <c r="K27" s="82"/>
      <c r="L27" s="82"/>
      <c r="M27" s="135"/>
      <c r="N27" s="82">
        <v>46026</v>
      </c>
      <c r="O27" s="82"/>
    </row>
    <row r="28" spans="1:15" s="9" customFormat="1" ht="25.35" customHeight="1">
      <c r="A28" s="74" t="s">
        <v>57</v>
      </c>
      <c r="B28" s="75" t="s">
        <v>58</v>
      </c>
      <c r="C28" s="76">
        <f>SUM(D28:E28)</f>
        <v>4897090</v>
      </c>
      <c r="D28" s="76">
        <f>SUM(G28,K28)</f>
        <v>360663</v>
      </c>
      <c r="E28" s="76">
        <f>SUM(H28,L28)</f>
        <v>4536427</v>
      </c>
      <c r="F28" s="76">
        <f>SUM(G28:H28)</f>
        <v>4897090</v>
      </c>
      <c r="G28" s="76">
        <f t="shared" ref="G28:H28" si="9">SUM(G29:G32)</f>
        <v>360663</v>
      </c>
      <c r="H28" s="76">
        <f t="shared" si="9"/>
        <v>4536427</v>
      </c>
      <c r="I28" s="77"/>
      <c r="J28" s="77"/>
      <c r="K28" s="77"/>
      <c r="L28" s="77"/>
      <c r="M28" s="76">
        <f t="shared" ref="M28" si="10">SUM(M29:M32)</f>
        <v>0</v>
      </c>
      <c r="N28" s="77">
        <f>SUM(N29:N32)</f>
        <v>417558</v>
      </c>
      <c r="O28" s="77">
        <f>SUM(O29:O32)</f>
        <v>0</v>
      </c>
    </row>
    <row r="29" spans="1:15" ht="25.35" hidden="1" customHeight="1">
      <c r="A29" s="78" t="s">
        <v>59</v>
      </c>
      <c r="B29" s="79" t="s">
        <v>60</v>
      </c>
      <c r="C29" s="80">
        <f t="shared" si="4"/>
        <v>1622860</v>
      </c>
      <c r="D29" s="80">
        <f>SUM(G29,K29)</f>
        <v>360663</v>
      </c>
      <c r="E29" s="80">
        <f>SUM(H29,L29)</f>
        <v>1262197</v>
      </c>
      <c r="F29" s="80">
        <f t="shared" si="3"/>
        <v>1622860</v>
      </c>
      <c r="G29" s="81">
        <v>360663</v>
      </c>
      <c r="H29" s="81">
        <v>1262197</v>
      </c>
      <c r="I29" s="82"/>
      <c r="J29" s="82"/>
      <c r="K29" s="82"/>
      <c r="L29" s="82"/>
      <c r="M29" s="135"/>
      <c r="N29" s="82"/>
      <c r="O29" s="82"/>
    </row>
    <row r="30" spans="1:15" ht="25.35" hidden="1" customHeight="1">
      <c r="A30" s="78" t="s">
        <v>61</v>
      </c>
      <c r="B30" s="89" t="s">
        <v>62</v>
      </c>
      <c r="C30" s="80">
        <f t="shared" si="4"/>
        <v>424131</v>
      </c>
      <c r="D30" s="80"/>
      <c r="E30" s="80">
        <f t="shared" ref="E30:E32" si="11">SUM(H30,L30)</f>
        <v>424131</v>
      </c>
      <c r="F30" s="80">
        <f t="shared" si="3"/>
        <v>424131</v>
      </c>
      <c r="G30" s="81"/>
      <c r="H30" s="81">
        <v>424131</v>
      </c>
      <c r="I30" s="82"/>
      <c r="J30" s="82"/>
      <c r="K30" s="82"/>
      <c r="L30" s="82"/>
      <c r="M30" s="135"/>
      <c r="N30" s="82">
        <v>28163</v>
      </c>
      <c r="O30" s="82"/>
    </row>
    <row r="31" spans="1:15" ht="25.35" hidden="1" customHeight="1">
      <c r="A31" s="78" t="s">
        <v>63</v>
      </c>
      <c r="B31" s="89" t="s">
        <v>64</v>
      </c>
      <c r="C31" s="80">
        <f t="shared" si="4"/>
        <v>2250</v>
      </c>
      <c r="D31" s="80"/>
      <c r="E31" s="80">
        <f t="shared" si="11"/>
        <v>2250</v>
      </c>
      <c r="F31" s="80">
        <f t="shared" si="3"/>
        <v>2250</v>
      </c>
      <c r="G31" s="81"/>
      <c r="H31" s="81">
        <v>2250</v>
      </c>
      <c r="I31" s="82"/>
      <c r="J31" s="82"/>
      <c r="K31" s="82"/>
      <c r="L31" s="82"/>
      <c r="M31" s="135"/>
      <c r="N31" s="82">
        <v>9315</v>
      </c>
      <c r="O31" s="82"/>
    </row>
    <row r="32" spans="1:15" ht="25.35" hidden="1" customHeight="1">
      <c r="A32" s="78" t="s">
        <v>65</v>
      </c>
      <c r="B32" s="86" t="s">
        <v>66</v>
      </c>
      <c r="C32" s="80">
        <f t="shared" si="4"/>
        <v>2847849</v>
      </c>
      <c r="D32" s="80"/>
      <c r="E32" s="80">
        <f t="shared" si="11"/>
        <v>2847849</v>
      </c>
      <c r="F32" s="80">
        <f t="shared" si="3"/>
        <v>2847849</v>
      </c>
      <c r="G32" s="81"/>
      <c r="H32" s="81">
        <v>2847849</v>
      </c>
      <c r="I32" s="82"/>
      <c r="J32" s="82"/>
      <c r="K32" s="82"/>
      <c r="L32" s="82"/>
      <c r="M32" s="135"/>
      <c r="N32" s="82">
        <v>380080</v>
      </c>
      <c r="O32" s="82"/>
    </row>
    <row r="33" spans="1:15" s="9" customFormat="1" ht="25.35" customHeight="1">
      <c r="A33" s="74" t="s">
        <v>67</v>
      </c>
      <c r="B33" s="75" t="s">
        <v>68</v>
      </c>
      <c r="C33" s="76">
        <f>SUM(D33:E33)</f>
        <v>3963159</v>
      </c>
      <c r="D33" s="76">
        <f>SUM(G33,K33)</f>
        <v>1265133</v>
      </c>
      <c r="E33" s="76">
        <f>SUM(H33,L33)</f>
        <v>2698026</v>
      </c>
      <c r="F33" s="76">
        <f>SUM(G33:H33)</f>
        <v>3963159</v>
      </c>
      <c r="G33" s="76">
        <f>SUM(G34:G39)</f>
        <v>1265133</v>
      </c>
      <c r="H33" s="76">
        <f t="shared" ref="H33" si="12">SUM(H34:H39)</f>
        <v>2698026</v>
      </c>
      <c r="I33" s="77"/>
      <c r="J33" s="77"/>
      <c r="K33" s="77"/>
      <c r="L33" s="77"/>
      <c r="M33" s="76">
        <f t="shared" ref="M33" si="13">SUM(M34:M39)</f>
        <v>0</v>
      </c>
      <c r="N33" s="77">
        <f>SUM(N34:N39)</f>
        <v>452993</v>
      </c>
      <c r="O33" s="77">
        <f>SUM(O34:O39)</f>
        <v>0</v>
      </c>
    </row>
    <row r="34" spans="1:15" ht="25.35" hidden="1" customHeight="1">
      <c r="A34" s="78" t="s">
        <v>69</v>
      </c>
      <c r="B34" s="88" t="s">
        <v>70</v>
      </c>
      <c r="C34" s="80">
        <f t="shared" si="4"/>
        <v>2572652</v>
      </c>
      <c r="D34" s="80">
        <f>SUM(G34,K34)</f>
        <v>1265133</v>
      </c>
      <c r="E34" s="80">
        <f>SUM(H34,L34)</f>
        <v>1307519</v>
      </c>
      <c r="F34" s="80">
        <f t="shared" si="3"/>
        <v>2572652</v>
      </c>
      <c r="G34" s="81">
        <v>1265133</v>
      </c>
      <c r="H34" s="81">
        <v>1307519</v>
      </c>
      <c r="I34" s="82"/>
      <c r="J34" s="82"/>
      <c r="K34" s="82"/>
      <c r="L34" s="82"/>
      <c r="M34" s="135"/>
      <c r="N34" s="82"/>
      <c r="O34" s="82"/>
    </row>
    <row r="35" spans="1:15" ht="25.35" hidden="1" customHeight="1">
      <c r="A35" s="78" t="s">
        <v>71</v>
      </c>
      <c r="B35" s="89" t="s">
        <v>72</v>
      </c>
      <c r="C35" s="80">
        <f t="shared" si="4"/>
        <v>82832</v>
      </c>
      <c r="D35" s="80"/>
      <c r="E35" s="80">
        <f t="shared" ref="E35:E39" si="14">SUM(H35,L35)</f>
        <v>82832</v>
      </c>
      <c r="F35" s="80">
        <f t="shared" si="3"/>
        <v>82832</v>
      </c>
      <c r="G35" s="81"/>
      <c r="H35" s="81">
        <v>82832</v>
      </c>
      <c r="I35" s="82"/>
      <c r="J35" s="82"/>
      <c r="K35" s="82"/>
      <c r="L35" s="82"/>
      <c r="M35" s="135"/>
      <c r="N35" s="82">
        <v>7296</v>
      </c>
      <c r="O35" s="82"/>
    </row>
    <row r="36" spans="1:15" ht="25.35" hidden="1" customHeight="1">
      <c r="A36" s="78" t="s">
        <v>73</v>
      </c>
      <c r="B36" s="89" t="s">
        <v>74</v>
      </c>
      <c r="C36" s="80">
        <f t="shared" si="4"/>
        <v>875001</v>
      </c>
      <c r="D36" s="80"/>
      <c r="E36" s="80">
        <f t="shared" si="14"/>
        <v>875001</v>
      </c>
      <c r="F36" s="80">
        <f t="shared" si="3"/>
        <v>875001</v>
      </c>
      <c r="G36" s="81"/>
      <c r="H36" s="81">
        <v>875001</v>
      </c>
      <c r="I36" s="82"/>
      <c r="J36" s="82"/>
      <c r="K36" s="82"/>
      <c r="L36" s="82"/>
      <c r="M36" s="135"/>
      <c r="N36" s="82">
        <v>25536</v>
      </c>
      <c r="O36" s="82"/>
    </row>
    <row r="37" spans="1:15" ht="25.35" hidden="1" customHeight="1">
      <c r="A37" s="78" t="s">
        <v>75</v>
      </c>
      <c r="B37" s="89" t="s">
        <v>76</v>
      </c>
      <c r="C37" s="80">
        <f t="shared" si="4"/>
        <v>239778</v>
      </c>
      <c r="D37" s="80"/>
      <c r="E37" s="80">
        <f t="shared" si="14"/>
        <v>239778</v>
      </c>
      <c r="F37" s="80">
        <f t="shared" si="3"/>
        <v>239778</v>
      </c>
      <c r="G37" s="81"/>
      <c r="H37" s="81">
        <v>239778</v>
      </c>
      <c r="I37" s="82"/>
      <c r="J37" s="82"/>
      <c r="K37" s="82"/>
      <c r="L37" s="82"/>
      <c r="M37" s="135"/>
      <c r="N37" s="82"/>
      <c r="O37" s="82"/>
    </row>
    <row r="38" spans="1:15" ht="25.35" hidden="1" customHeight="1">
      <c r="A38" s="78" t="s">
        <v>77</v>
      </c>
      <c r="B38" s="89" t="s">
        <v>78</v>
      </c>
      <c r="C38" s="80">
        <f t="shared" si="4"/>
        <v>21497</v>
      </c>
      <c r="D38" s="80"/>
      <c r="E38" s="80">
        <f t="shared" si="14"/>
        <v>21497</v>
      </c>
      <c r="F38" s="80">
        <f t="shared" si="3"/>
        <v>21497</v>
      </c>
      <c r="G38" s="81"/>
      <c r="H38" s="81">
        <v>21497</v>
      </c>
      <c r="I38" s="82"/>
      <c r="J38" s="82"/>
      <c r="K38" s="82"/>
      <c r="L38" s="82"/>
      <c r="M38" s="135"/>
      <c r="N38" s="82">
        <v>5791</v>
      </c>
      <c r="O38" s="82"/>
    </row>
    <row r="39" spans="1:15" ht="25.35" hidden="1" customHeight="1">
      <c r="A39" s="78" t="s">
        <v>79</v>
      </c>
      <c r="B39" s="89" t="s">
        <v>80</v>
      </c>
      <c r="C39" s="81">
        <f t="shared" si="4"/>
        <v>171399</v>
      </c>
      <c r="D39" s="81"/>
      <c r="E39" s="80">
        <f t="shared" si="14"/>
        <v>171399</v>
      </c>
      <c r="F39" s="81">
        <f t="shared" si="3"/>
        <v>171399</v>
      </c>
      <c r="G39" s="81"/>
      <c r="H39" s="81">
        <v>171399</v>
      </c>
      <c r="I39" s="82"/>
      <c r="J39" s="82"/>
      <c r="K39" s="82"/>
      <c r="L39" s="82"/>
      <c r="M39" s="135"/>
      <c r="N39" s="82">
        <v>414370</v>
      </c>
      <c r="O39" s="82"/>
    </row>
    <row r="40" spans="1:15" s="9" customFormat="1" ht="25.35" customHeight="1">
      <c r="A40" s="74" t="s">
        <v>81</v>
      </c>
      <c r="B40" s="75" t="s">
        <v>82</v>
      </c>
      <c r="C40" s="76">
        <f t="shared" ref="C40:C81" si="15">SUM(D40:E40)</f>
        <v>31384</v>
      </c>
      <c r="D40" s="76">
        <f>SUM(G40,K40)</f>
        <v>0</v>
      </c>
      <c r="E40" s="76">
        <f>SUM(H40,L40)</f>
        <v>31384</v>
      </c>
      <c r="F40" s="76">
        <f t="shared" si="3"/>
        <v>31384</v>
      </c>
      <c r="G40" s="76"/>
      <c r="H40" s="76">
        <v>31384</v>
      </c>
      <c r="I40" s="77"/>
      <c r="J40" s="77"/>
      <c r="K40" s="77"/>
      <c r="L40" s="77"/>
      <c r="M40" s="136"/>
      <c r="N40" s="77">
        <v>28015</v>
      </c>
      <c r="O40" s="77"/>
    </row>
    <row r="41" spans="1:15" s="9" customFormat="1" ht="25.35" customHeight="1">
      <c r="A41" s="74" t="s">
        <v>83</v>
      </c>
      <c r="B41" s="75" t="s">
        <v>84</v>
      </c>
      <c r="C41" s="76">
        <f t="shared" si="15"/>
        <v>9841</v>
      </c>
      <c r="D41" s="76">
        <f t="shared" ref="D41:E43" si="16">SUM(G41,K41)</f>
        <v>0</v>
      </c>
      <c r="E41" s="76">
        <f t="shared" si="16"/>
        <v>9841</v>
      </c>
      <c r="F41" s="76">
        <f t="shared" si="3"/>
        <v>9841</v>
      </c>
      <c r="G41" s="76"/>
      <c r="H41" s="76">
        <v>9841</v>
      </c>
      <c r="I41" s="77"/>
      <c r="J41" s="77"/>
      <c r="K41" s="77"/>
      <c r="L41" s="77"/>
      <c r="M41" s="136"/>
      <c r="N41" s="77">
        <v>7338</v>
      </c>
      <c r="O41" s="77"/>
    </row>
    <row r="42" spans="1:15" s="9" customFormat="1" ht="25.35" customHeight="1">
      <c r="A42" s="74" t="s">
        <v>85</v>
      </c>
      <c r="B42" s="75" t="s">
        <v>86</v>
      </c>
      <c r="C42" s="76">
        <f t="shared" si="15"/>
        <v>70001</v>
      </c>
      <c r="D42" s="76">
        <f t="shared" si="16"/>
        <v>0</v>
      </c>
      <c r="E42" s="76">
        <f t="shared" si="16"/>
        <v>70001</v>
      </c>
      <c r="F42" s="76">
        <f t="shared" si="3"/>
        <v>70001</v>
      </c>
      <c r="G42" s="76"/>
      <c r="H42" s="76">
        <v>70001</v>
      </c>
      <c r="I42" s="77"/>
      <c r="J42" s="77"/>
      <c r="K42" s="77"/>
      <c r="L42" s="77"/>
      <c r="M42" s="136"/>
      <c r="N42" s="77">
        <v>15390</v>
      </c>
      <c r="O42" s="77"/>
    </row>
    <row r="43" spans="1:15" s="9" customFormat="1" ht="25.35" customHeight="1">
      <c r="A43" s="74" t="s">
        <v>87</v>
      </c>
      <c r="B43" s="75" t="s">
        <v>88</v>
      </c>
      <c r="C43" s="76">
        <f t="shared" si="15"/>
        <v>207256</v>
      </c>
      <c r="D43" s="76">
        <f t="shared" si="16"/>
        <v>0</v>
      </c>
      <c r="E43" s="76">
        <f t="shared" si="16"/>
        <v>207256</v>
      </c>
      <c r="F43" s="76">
        <f t="shared" si="3"/>
        <v>207256</v>
      </c>
      <c r="G43" s="76">
        <f t="shared" ref="G43:H43" si="17">SUM(G44:G45)</f>
        <v>0</v>
      </c>
      <c r="H43" s="76">
        <f t="shared" si="17"/>
        <v>207256</v>
      </c>
      <c r="I43" s="77"/>
      <c r="J43" s="77"/>
      <c r="K43" s="77"/>
      <c r="L43" s="77"/>
      <c r="M43" s="76"/>
      <c r="N43" s="77">
        <f>SUM(N44:N45)</f>
        <v>60663</v>
      </c>
      <c r="O43" s="77">
        <f>SUM(O44:O45)</f>
        <v>0</v>
      </c>
    </row>
    <row r="44" spans="1:15" ht="25.35" hidden="1" customHeight="1">
      <c r="A44" s="78" t="s">
        <v>89</v>
      </c>
      <c r="B44" s="84" t="s">
        <v>90</v>
      </c>
      <c r="C44" s="80">
        <f t="shared" si="15"/>
        <v>87089</v>
      </c>
      <c r="D44" s="80"/>
      <c r="E44" s="80">
        <f>SUM(H44,L44)</f>
        <v>87089</v>
      </c>
      <c r="F44" s="80">
        <f t="shared" si="3"/>
        <v>87089</v>
      </c>
      <c r="G44" s="81"/>
      <c r="H44" s="81">
        <v>87089</v>
      </c>
      <c r="I44" s="82"/>
      <c r="J44" s="82"/>
      <c r="K44" s="82"/>
      <c r="L44" s="82"/>
      <c r="M44" s="135"/>
      <c r="N44" s="82"/>
      <c r="O44" s="82"/>
    </row>
    <row r="45" spans="1:15" ht="25.35" hidden="1" customHeight="1">
      <c r="A45" s="78" t="s">
        <v>91</v>
      </c>
      <c r="B45" s="89" t="s">
        <v>92</v>
      </c>
      <c r="C45" s="80">
        <f t="shared" si="15"/>
        <v>120167</v>
      </c>
      <c r="D45" s="80"/>
      <c r="E45" s="80">
        <f>SUM(H45,L45)</f>
        <v>120167</v>
      </c>
      <c r="F45" s="80">
        <f t="shared" si="3"/>
        <v>120167</v>
      </c>
      <c r="G45" s="81"/>
      <c r="H45" s="81">
        <v>120167</v>
      </c>
      <c r="I45" s="82"/>
      <c r="J45" s="82"/>
      <c r="K45" s="82"/>
      <c r="L45" s="82"/>
      <c r="M45" s="135"/>
      <c r="N45" s="82">
        <v>60663</v>
      </c>
      <c r="O45" s="82"/>
    </row>
    <row r="46" spans="1:15" s="9" customFormat="1" ht="25.35" customHeight="1">
      <c r="A46" s="74" t="s">
        <v>93</v>
      </c>
      <c r="B46" s="87" t="s">
        <v>94</v>
      </c>
      <c r="C46" s="76">
        <f t="shared" si="15"/>
        <v>506322</v>
      </c>
      <c r="D46" s="76">
        <f>SUM(G46,K46)</f>
        <v>183372</v>
      </c>
      <c r="E46" s="76">
        <f>SUM(H46,L46)</f>
        <v>322950</v>
      </c>
      <c r="F46" s="76">
        <f t="shared" si="3"/>
        <v>506322</v>
      </c>
      <c r="G46" s="76">
        <v>183372</v>
      </c>
      <c r="H46" s="76">
        <v>322950</v>
      </c>
      <c r="I46" s="77"/>
      <c r="J46" s="77"/>
      <c r="K46" s="77"/>
      <c r="L46" s="77"/>
      <c r="M46" s="136"/>
      <c r="N46" s="77"/>
      <c r="O46" s="77"/>
    </row>
    <row r="47" spans="1:15" s="9" customFormat="1" ht="25.35" customHeight="1">
      <c r="A47" s="74" t="s">
        <v>95</v>
      </c>
      <c r="B47" s="87" t="s">
        <v>96</v>
      </c>
      <c r="C47" s="76">
        <f t="shared" si="15"/>
        <v>1653694</v>
      </c>
      <c r="D47" s="76">
        <f>SUM(G47,K47)</f>
        <v>0</v>
      </c>
      <c r="E47" s="76">
        <f>SUM(H47,L47)</f>
        <v>1653694</v>
      </c>
      <c r="F47" s="76">
        <f t="shared" si="3"/>
        <v>1653694</v>
      </c>
      <c r="G47" s="76">
        <f>SUM(G48:G52)</f>
        <v>0</v>
      </c>
      <c r="H47" s="76">
        <f>SUM(H48:H53)</f>
        <v>1653694</v>
      </c>
      <c r="I47" s="77"/>
      <c r="J47" s="77"/>
      <c r="K47" s="77"/>
      <c r="L47" s="77"/>
      <c r="M47" s="76">
        <f>SUM(M48:M53)</f>
        <v>0</v>
      </c>
      <c r="N47" s="77">
        <f>N48+N49+N50+N51+N52+N53+N82</f>
        <v>122816</v>
      </c>
      <c r="O47" s="77">
        <f>O48+O49+O50+O51+O52+O53+O82</f>
        <v>0</v>
      </c>
    </row>
    <row r="48" spans="1:15" ht="25.35" hidden="1" customHeight="1">
      <c r="A48" s="78"/>
      <c r="B48" s="89" t="s">
        <v>97</v>
      </c>
      <c r="C48" s="81">
        <f t="shared" si="15"/>
        <v>222300</v>
      </c>
      <c r="D48" s="80"/>
      <c r="E48" s="80">
        <f>SUM(H48,L48)</f>
        <v>222300</v>
      </c>
      <c r="F48" s="80">
        <f t="shared" si="3"/>
        <v>222300</v>
      </c>
      <c r="G48" s="80"/>
      <c r="H48" s="81">
        <v>222300</v>
      </c>
      <c r="I48" s="82"/>
      <c r="J48" s="82"/>
      <c r="K48" s="82"/>
      <c r="L48" s="82"/>
      <c r="M48" s="135"/>
      <c r="N48" s="82"/>
      <c r="O48" s="82"/>
    </row>
    <row r="49" spans="1:15" ht="25.35" hidden="1" customHeight="1">
      <c r="A49" s="78"/>
      <c r="B49" s="89" t="s">
        <v>98</v>
      </c>
      <c r="C49" s="81">
        <f t="shared" si="15"/>
        <v>138486</v>
      </c>
      <c r="D49" s="80"/>
      <c r="E49" s="80">
        <f t="shared" ref="E49:E52" si="18">SUM(H49,L49)</f>
        <v>138486</v>
      </c>
      <c r="F49" s="80">
        <f t="shared" si="3"/>
        <v>138486</v>
      </c>
      <c r="G49" s="80"/>
      <c r="H49" s="81">
        <v>138486</v>
      </c>
      <c r="I49" s="82"/>
      <c r="J49" s="82"/>
      <c r="K49" s="82"/>
      <c r="L49" s="82"/>
      <c r="M49" s="135"/>
      <c r="N49" s="82"/>
      <c r="O49" s="82"/>
    </row>
    <row r="50" spans="1:15" ht="25.35" hidden="1" customHeight="1">
      <c r="A50" s="78"/>
      <c r="B50" s="89" t="s">
        <v>99</v>
      </c>
      <c r="C50" s="81">
        <f t="shared" si="15"/>
        <v>23302</v>
      </c>
      <c r="D50" s="80"/>
      <c r="E50" s="80">
        <f t="shared" si="18"/>
        <v>23302</v>
      </c>
      <c r="F50" s="80">
        <f t="shared" si="3"/>
        <v>23302</v>
      </c>
      <c r="G50" s="80"/>
      <c r="H50" s="81">
        <v>23302</v>
      </c>
      <c r="I50" s="82"/>
      <c r="J50" s="82"/>
      <c r="K50" s="82"/>
      <c r="L50" s="82"/>
      <c r="M50" s="135"/>
      <c r="N50" s="82"/>
      <c r="O50" s="82"/>
    </row>
    <row r="51" spans="1:15" ht="25.35" hidden="1" customHeight="1">
      <c r="A51" s="78"/>
      <c r="B51" s="89" t="s">
        <v>100</v>
      </c>
      <c r="C51" s="81">
        <f t="shared" si="15"/>
        <v>8000</v>
      </c>
      <c r="D51" s="80"/>
      <c r="E51" s="80">
        <f t="shared" si="18"/>
        <v>8000</v>
      </c>
      <c r="F51" s="80">
        <f t="shared" si="3"/>
        <v>8000</v>
      </c>
      <c r="G51" s="80"/>
      <c r="H51" s="81">
        <v>8000</v>
      </c>
      <c r="I51" s="82"/>
      <c r="J51" s="82"/>
      <c r="K51" s="82"/>
      <c r="L51" s="82"/>
      <c r="M51" s="135"/>
      <c r="N51" s="82"/>
      <c r="O51" s="82"/>
    </row>
    <row r="52" spans="1:15" ht="25.35" hidden="1" customHeight="1">
      <c r="A52" s="78"/>
      <c r="B52" s="89" t="s">
        <v>101</v>
      </c>
      <c r="C52" s="81">
        <f t="shared" si="15"/>
        <v>193214</v>
      </c>
      <c r="D52" s="80"/>
      <c r="E52" s="80">
        <f t="shared" si="18"/>
        <v>193214</v>
      </c>
      <c r="F52" s="80">
        <f t="shared" si="3"/>
        <v>193214</v>
      </c>
      <c r="G52" s="80"/>
      <c r="H52" s="81">
        <v>193214</v>
      </c>
      <c r="I52" s="82"/>
      <c r="J52" s="82"/>
      <c r="K52" s="82"/>
      <c r="L52" s="82"/>
      <c r="M52" s="135"/>
      <c r="N52" s="82"/>
      <c r="O52" s="82"/>
    </row>
    <row r="53" spans="1:15" s="12" customFormat="1" ht="25.35" hidden="1" customHeight="1">
      <c r="A53" s="91"/>
      <c r="B53" s="92" t="s">
        <v>102</v>
      </c>
      <c r="C53" s="93">
        <f t="shared" si="15"/>
        <v>1068392</v>
      </c>
      <c r="D53" s="93">
        <f>SUM(G53,K53)</f>
        <v>0</v>
      </c>
      <c r="E53" s="93">
        <f>SUM(H53,L53)</f>
        <v>1068392</v>
      </c>
      <c r="F53" s="93">
        <f t="shared" si="3"/>
        <v>1068392</v>
      </c>
      <c r="G53" s="93">
        <f>SUM(G54:G81)</f>
        <v>0</v>
      </c>
      <c r="H53" s="93">
        <f>SUM(H54:H81)</f>
        <v>1068392</v>
      </c>
      <c r="I53" s="93"/>
      <c r="J53" s="93"/>
      <c r="K53" s="93"/>
      <c r="L53" s="93"/>
      <c r="M53" s="93">
        <f>SUM(M54:M81)</f>
        <v>0</v>
      </c>
      <c r="N53" s="93"/>
      <c r="O53" s="93"/>
    </row>
    <row r="54" spans="1:15" ht="25.35" hidden="1" customHeight="1">
      <c r="A54" s="78"/>
      <c r="B54" s="94" t="s">
        <v>103</v>
      </c>
      <c r="C54" s="82">
        <f t="shared" si="15"/>
        <v>8637</v>
      </c>
      <c r="D54" s="82"/>
      <c r="E54" s="82">
        <f>SUM(H54,L54)</f>
        <v>8637</v>
      </c>
      <c r="F54" s="82">
        <v>8637</v>
      </c>
      <c r="G54" s="82"/>
      <c r="H54" s="82">
        <v>8637</v>
      </c>
      <c r="I54" s="82"/>
      <c r="J54" s="82"/>
      <c r="K54" s="82"/>
      <c r="L54" s="82"/>
      <c r="M54" s="82"/>
      <c r="N54" s="82"/>
      <c r="O54" s="82"/>
    </row>
    <row r="55" spans="1:15" ht="25.35" hidden="1" customHeight="1">
      <c r="A55" s="78"/>
      <c r="B55" s="94" t="s">
        <v>104</v>
      </c>
      <c r="C55" s="82">
        <f t="shared" si="15"/>
        <v>28478</v>
      </c>
      <c r="D55" s="82"/>
      <c r="E55" s="82">
        <f t="shared" ref="E55:E81" si="19">SUM(H55,L55)</f>
        <v>28478</v>
      </c>
      <c r="F55" s="82">
        <v>28478</v>
      </c>
      <c r="G55" s="82"/>
      <c r="H55" s="82">
        <v>28478</v>
      </c>
      <c r="I55" s="82"/>
      <c r="J55" s="82"/>
      <c r="K55" s="82"/>
      <c r="L55" s="82"/>
      <c r="M55" s="82"/>
      <c r="N55" s="82"/>
      <c r="O55" s="82"/>
    </row>
    <row r="56" spans="1:15" ht="25.35" hidden="1" customHeight="1">
      <c r="A56" s="78"/>
      <c r="B56" s="94" t="s">
        <v>105</v>
      </c>
      <c r="C56" s="82">
        <f t="shared" si="15"/>
        <v>43621</v>
      </c>
      <c r="D56" s="82"/>
      <c r="E56" s="82">
        <f t="shared" si="19"/>
        <v>43621</v>
      </c>
      <c r="F56" s="95">
        <v>43621</v>
      </c>
      <c r="G56" s="82"/>
      <c r="H56" s="95">
        <v>43621</v>
      </c>
      <c r="I56" s="82"/>
      <c r="J56" s="82"/>
      <c r="K56" s="82"/>
      <c r="L56" s="82"/>
      <c r="M56" s="82"/>
      <c r="N56" s="82"/>
      <c r="O56" s="82"/>
    </row>
    <row r="57" spans="1:15" ht="25.35" hidden="1" customHeight="1">
      <c r="A57" s="78"/>
      <c r="B57" s="94" t="s">
        <v>106</v>
      </c>
      <c r="C57" s="82">
        <f t="shared" si="15"/>
        <v>35868</v>
      </c>
      <c r="D57" s="82"/>
      <c r="E57" s="82">
        <f t="shared" si="19"/>
        <v>35868</v>
      </c>
      <c r="F57" s="82">
        <v>35868</v>
      </c>
      <c r="G57" s="82"/>
      <c r="H57" s="82">
        <v>35868</v>
      </c>
      <c r="I57" s="82"/>
      <c r="J57" s="82"/>
      <c r="K57" s="82"/>
      <c r="L57" s="82"/>
      <c r="M57" s="82"/>
      <c r="N57" s="82"/>
      <c r="O57" s="82"/>
    </row>
    <row r="58" spans="1:15" ht="25.35" hidden="1" customHeight="1">
      <c r="A58" s="78"/>
      <c r="B58" s="94" t="s">
        <v>107</v>
      </c>
      <c r="C58" s="82">
        <f t="shared" si="15"/>
        <v>55849</v>
      </c>
      <c r="D58" s="82"/>
      <c r="E58" s="82">
        <f t="shared" si="19"/>
        <v>55849</v>
      </c>
      <c r="F58" s="82">
        <v>55849</v>
      </c>
      <c r="G58" s="82"/>
      <c r="H58" s="82">
        <v>55849</v>
      </c>
      <c r="I58" s="82"/>
      <c r="J58" s="82"/>
      <c r="K58" s="82"/>
      <c r="L58" s="82"/>
      <c r="M58" s="82"/>
      <c r="N58" s="82"/>
      <c r="O58" s="82"/>
    </row>
    <row r="59" spans="1:15" ht="25.35" hidden="1" customHeight="1">
      <c r="A59" s="78"/>
      <c r="B59" s="94" t="s">
        <v>108</v>
      </c>
      <c r="C59" s="82">
        <f t="shared" si="15"/>
        <v>59882</v>
      </c>
      <c r="D59" s="82"/>
      <c r="E59" s="82">
        <f t="shared" si="19"/>
        <v>59882</v>
      </c>
      <c r="F59" s="82">
        <v>59882</v>
      </c>
      <c r="G59" s="82"/>
      <c r="H59" s="82">
        <v>59882</v>
      </c>
      <c r="I59" s="82"/>
      <c r="J59" s="82"/>
      <c r="K59" s="82"/>
      <c r="L59" s="82"/>
      <c r="M59" s="82"/>
      <c r="N59" s="82"/>
      <c r="O59" s="82"/>
    </row>
    <row r="60" spans="1:15" ht="25.35" hidden="1" customHeight="1">
      <c r="A60" s="78"/>
      <c r="B60" s="94" t="s">
        <v>109</v>
      </c>
      <c r="C60" s="82">
        <f t="shared" si="15"/>
        <v>41092</v>
      </c>
      <c r="D60" s="82"/>
      <c r="E60" s="82">
        <f t="shared" si="19"/>
        <v>41092</v>
      </c>
      <c r="F60" s="82">
        <v>41092</v>
      </c>
      <c r="G60" s="82"/>
      <c r="H60" s="82">
        <v>41092</v>
      </c>
      <c r="I60" s="82"/>
      <c r="J60" s="82"/>
      <c r="K60" s="82"/>
      <c r="L60" s="82"/>
      <c r="M60" s="82"/>
      <c r="N60" s="82"/>
      <c r="O60" s="82"/>
    </row>
    <row r="61" spans="1:15" ht="25.35" hidden="1" customHeight="1">
      <c r="A61" s="78"/>
      <c r="B61" s="94" t="s">
        <v>110</v>
      </c>
      <c r="C61" s="82">
        <f t="shared" si="15"/>
        <v>81297</v>
      </c>
      <c r="D61" s="82"/>
      <c r="E61" s="82">
        <f t="shared" si="19"/>
        <v>81297</v>
      </c>
      <c r="F61" s="82">
        <v>81297</v>
      </c>
      <c r="G61" s="82"/>
      <c r="H61" s="82">
        <v>81297</v>
      </c>
      <c r="I61" s="82"/>
      <c r="J61" s="82"/>
      <c r="K61" s="82"/>
      <c r="L61" s="82"/>
      <c r="M61" s="82"/>
      <c r="N61" s="82"/>
      <c r="O61" s="82"/>
    </row>
    <row r="62" spans="1:15" ht="25.35" hidden="1" customHeight="1">
      <c r="A62" s="78"/>
      <c r="B62" s="94" t="s">
        <v>111</v>
      </c>
      <c r="C62" s="82">
        <f t="shared" si="15"/>
        <v>58879</v>
      </c>
      <c r="D62" s="82"/>
      <c r="E62" s="82">
        <f t="shared" si="19"/>
        <v>58879</v>
      </c>
      <c r="F62" s="82">
        <f>SUM(G62:H62)</f>
        <v>58879</v>
      </c>
      <c r="G62" s="82"/>
      <c r="H62" s="82">
        <v>58879</v>
      </c>
      <c r="I62" s="82"/>
      <c r="J62" s="82"/>
      <c r="K62" s="82"/>
      <c r="L62" s="82"/>
      <c r="M62" s="82"/>
      <c r="N62" s="82"/>
      <c r="O62" s="82"/>
    </row>
    <row r="63" spans="1:15" ht="25.35" hidden="1" customHeight="1">
      <c r="A63" s="78"/>
      <c r="B63" s="94" t="s">
        <v>112</v>
      </c>
      <c r="C63" s="82">
        <f t="shared" si="15"/>
        <v>60538</v>
      </c>
      <c r="D63" s="82"/>
      <c r="E63" s="82">
        <f t="shared" si="19"/>
        <v>60538</v>
      </c>
      <c r="F63" s="82">
        <f t="shared" ref="F63:F68" si="20">SUM(G63:H63)</f>
        <v>60538</v>
      </c>
      <c r="G63" s="82"/>
      <c r="H63" s="82">
        <v>60538</v>
      </c>
      <c r="I63" s="82"/>
      <c r="J63" s="82"/>
      <c r="K63" s="82"/>
      <c r="L63" s="82"/>
      <c r="M63" s="82"/>
      <c r="N63" s="82"/>
      <c r="O63" s="82"/>
    </row>
    <row r="64" spans="1:15" ht="25.35" hidden="1" customHeight="1">
      <c r="A64" s="78"/>
      <c r="B64" s="94" t="s">
        <v>113</v>
      </c>
      <c r="C64" s="82">
        <f t="shared" si="15"/>
        <v>59317</v>
      </c>
      <c r="D64" s="82"/>
      <c r="E64" s="82">
        <f t="shared" si="19"/>
        <v>59317</v>
      </c>
      <c r="F64" s="82">
        <f t="shared" si="20"/>
        <v>59317</v>
      </c>
      <c r="G64" s="82"/>
      <c r="H64" s="82">
        <v>59317</v>
      </c>
      <c r="I64" s="82"/>
      <c r="J64" s="82"/>
      <c r="K64" s="82"/>
      <c r="L64" s="82"/>
      <c r="M64" s="82"/>
      <c r="N64" s="82"/>
      <c r="O64" s="82"/>
    </row>
    <row r="65" spans="1:15" ht="25.35" hidden="1" customHeight="1">
      <c r="A65" s="78"/>
      <c r="B65" s="94" t="s">
        <v>114</v>
      </c>
      <c r="C65" s="82">
        <f t="shared" si="15"/>
        <v>43128</v>
      </c>
      <c r="D65" s="82"/>
      <c r="E65" s="82">
        <f t="shared" si="19"/>
        <v>43128</v>
      </c>
      <c r="F65" s="82">
        <f t="shared" si="20"/>
        <v>43128</v>
      </c>
      <c r="G65" s="82"/>
      <c r="H65" s="82">
        <v>43128</v>
      </c>
      <c r="I65" s="82"/>
      <c r="J65" s="82"/>
      <c r="K65" s="82"/>
      <c r="L65" s="82"/>
      <c r="M65" s="82"/>
      <c r="N65" s="82"/>
      <c r="O65" s="82"/>
    </row>
    <row r="66" spans="1:15" ht="25.35" hidden="1" customHeight="1">
      <c r="A66" s="78"/>
      <c r="B66" s="94" t="s">
        <v>115</v>
      </c>
      <c r="C66" s="82">
        <f t="shared" si="15"/>
        <v>36882</v>
      </c>
      <c r="D66" s="82"/>
      <c r="E66" s="82">
        <f t="shared" si="19"/>
        <v>36882</v>
      </c>
      <c r="F66" s="82">
        <f t="shared" si="20"/>
        <v>36882</v>
      </c>
      <c r="G66" s="82"/>
      <c r="H66" s="82">
        <v>36882</v>
      </c>
      <c r="I66" s="82"/>
      <c r="J66" s="82"/>
      <c r="K66" s="82"/>
      <c r="L66" s="82"/>
      <c r="M66" s="82"/>
      <c r="N66" s="82"/>
      <c r="O66" s="82"/>
    </row>
    <row r="67" spans="1:15" ht="25.35" hidden="1" customHeight="1">
      <c r="A67" s="78"/>
      <c r="B67" s="94" t="s">
        <v>116</v>
      </c>
      <c r="C67" s="82">
        <f t="shared" si="15"/>
        <v>28144</v>
      </c>
      <c r="D67" s="82"/>
      <c r="E67" s="82">
        <f t="shared" si="19"/>
        <v>28144</v>
      </c>
      <c r="F67" s="82">
        <f t="shared" si="20"/>
        <v>28144</v>
      </c>
      <c r="G67" s="82"/>
      <c r="H67" s="82">
        <v>28144</v>
      </c>
      <c r="I67" s="82"/>
      <c r="J67" s="82"/>
      <c r="K67" s="82"/>
      <c r="L67" s="82"/>
      <c r="M67" s="82"/>
      <c r="N67" s="82"/>
      <c r="O67" s="82"/>
    </row>
    <row r="68" spans="1:15" ht="25.35" hidden="1" customHeight="1">
      <c r="A68" s="78"/>
      <c r="B68" s="94" t="s">
        <v>117</v>
      </c>
      <c r="C68" s="82">
        <f t="shared" si="15"/>
        <v>31829</v>
      </c>
      <c r="D68" s="82"/>
      <c r="E68" s="82">
        <f t="shared" si="19"/>
        <v>31829</v>
      </c>
      <c r="F68" s="82">
        <f t="shared" si="20"/>
        <v>31829</v>
      </c>
      <c r="G68" s="82"/>
      <c r="H68" s="82">
        <v>31829</v>
      </c>
      <c r="I68" s="82"/>
      <c r="J68" s="82"/>
      <c r="K68" s="82"/>
      <c r="L68" s="82"/>
      <c r="M68" s="82"/>
      <c r="N68" s="82"/>
      <c r="O68" s="82"/>
    </row>
    <row r="69" spans="1:15" ht="25.35" hidden="1" customHeight="1">
      <c r="A69" s="78"/>
      <c r="B69" s="94" t="s">
        <v>118</v>
      </c>
      <c r="C69" s="82">
        <f t="shared" si="15"/>
        <v>56382</v>
      </c>
      <c r="D69" s="82"/>
      <c r="E69" s="82">
        <f t="shared" si="19"/>
        <v>56382</v>
      </c>
      <c r="F69" s="82">
        <v>56382</v>
      </c>
      <c r="G69" s="82"/>
      <c r="H69" s="82">
        <f>56382</f>
        <v>56382</v>
      </c>
      <c r="I69" s="82"/>
      <c r="J69" s="82"/>
      <c r="K69" s="82"/>
      <c r="L69" s="82"/>
      <c r="M69" s="82"/>
      <c r="N69" s="82"/>
      <c r="O69" s="82"/>
    </row>
    <row r="70" spans="1:15" ht="25.35" hidden="1" customHeight="1">
      <c r="A70" s="78"/>
      <c r="B70" s="94" t="s">
        <v>119</v>
      </c>
      <c r="C70" s="82">
        <f t="shared" si="15"/>
        <v>38226</v>
      </c>
      <c r="D70" s="82"/>
      <c r="E70" s="82">
        <f t="shared" si="19"/>
        <v>38226</v>
      </c>
      <c r="F70" s="82">
        <f>H70</f>
        <v>38226</v>
      </c>
      <c r="G70" s="82"/>
      <c r="H70" s="96">
        <v>38226</v>
      </c>
      <c r="I70" s="82"/>
      <c r="J70" s="82"/>
      <c r="K70" s="82"/>
      <c r="L70" s="82"/>
      <c r="M70" s="82"/>
      <c r="N70" s="82"/>
      <c r="O70" s="82"/>
    </row>
    <row r="71" spans="1:15" ht="25.35" hidden="1" customHeight="1">
      <c r="A71" s="78"/>
      <c r="B71" s="94" t="s">
        <v>120</v>
      </c>
      <c r="C71" s="82">
        <f t="shared" si="15"/>
        <v>24098</v>
      </c>
      <c r="D71" s="97"/>
      <c r="E71" s="82">
        <f t="shared" si="19"/>
        <v>24098</v>
      </c>
      <c r="F71" s="97">
        <v>24098</v>
      </c>
      <c r="G71" s="97"/>
      <c r="H71" s="97">
        <v>24098</v>
      </c>
      <c r="I71" s="82"/>
      <c r="J71" s="82"/>
      <c r="K71" s="82"/>
      <c r="L71" s="82"/>
      <c r="M71" s="82"/>
      <c r="N71" s="82"/>
      <c r="O71" s="82"/>
    </row>
    <row r="72" spans="1:15" ht="25.35" hidden="1" customHeight="1">
      <c r="A72" s="78"/>
      <c r="B72" s="94" t="s">
        <v>121</v>
      </c>
      <c r="C72" s="82">
        <f t="shared" si="15"/>
        <v>34311</v>
      </c>
      <c r="D72" s="82"/>
      <c r="E72" s="82">
        <f t="shared" si="19"/>
        <v>34311</v>
      </c>
      <c r="F72" s="82">
        <v>34311</v>
      </c>
      <c r="G72" s="82"/>
      <c r="H72" s="82">
        <v>34311</v>
      </c>
      <c r="I72" s="82"/>
      <c r="J72" s="82"/>
      <c r="K72" s="82"/>
      <c r="L72" s="82"/>
      <c r="M72" s="82"/>
      <c r="N72" s="82"/>
      <c r="O72" s="82"/>
    </row>
    <row r="73" spans="1:15" ht="25.35" hidden="1" customHeight="1">
      <c r="A73" s="78"/>
      <c r="B73" s="94" t="s">
        <v>122</v>
      </c>
      <c r="C73" s="82">
        <f t="shared" si="15"/>
        <v>28376</v>
      </c>
      <c r="D73" s="82"/>
      <c r="E73" s="82">
        <f t="shared" si="19"/>
        <v>28376</v>
      </c>
      <c r="F73" s="82">
        <f>G73+H73</f>
        <v>28376</v>
      </c>
      <c r="G73" s="82"/>
      <c r="H73" s="82">
        <v>28376</v>
      </c>
      <c r="I73" s="82"/>
      <c r="J73" s="82"/>
      <c r="K73" s="82"/>
      <c r="L73" s="82"/>
      <c r="M73" s="82"/>
      <c r="N73" s="82"/>
      <c r="O73" s="82"/>
    </row>
    <row r="74" spans="1:15" ht="25.35" hidden="1" customHeight="1">
      <c r="A74" s="78"/>
      <c r="B74" s="94" t="s">
        <v>123</v>
      </c>
      <c r="C74" s="82">
        <f t="shared" si="15"/>
        <v>58703</v>
      </c>
      <c r="D74" s="82"/>
      <c r="E74" s="82">
        <f t="shared" si="19"/>
        <v>58703</v>
      </c>
      <c r="F74" s="82">
        <v>58703</v>
      </c>
      <c r="G74" s="82"/>
      <c r="H74" s="82">
        <v>58703</v>
      </c>
      <c r="I74" s="82"/>
      <c r="J74" s="82"/>
      <c r="K74" s="82"/>
      <c r="L74" s="82"/>
      <c r="M74" s="82"/>
      <c r="N74" s="82"/>
      <c r="O74" s="82"/>
    </row>
    <row r="75" spans="1:15" ht="25.35" hidden="1" customHeight="1">
      <c r="A75" s="78"/>
      <c r="B75" s="94" t="s">
        <v>124</v>
      </c>
      <c r="C75" s="82">
        <f t="shared" si="15"/>
        <v>13329</v>
      </c>
      <c r="D75" s="98"/>
      <c r="E75" s="82">
        <f t="shared" si="19"/>
        <v>13329</v>
      </c>
      <c r="F75" s="98">
        <v>13329</v>
      </c>
      <c r="G75" s="98"/>
      <c r="H75" s="98">
        <v>13329</v>
      </c>
      <c r="I75" s="82"/>
      <c r="J75" s="82"/>
      <c r="K75" s="82"/>
      <c r="L75" s="82"/>
      <c r="M75" s="82"/>
      <c r="N75" s="82"/>
      <c r="O75" s="82"/>
    </row>
    <row r="76" spans="1:15" ht="25.35" hidden="1" customHeight="1">
      <c r="A76" s="78"/>
      <c r="B76" s="94" t="s">
        <v>125</v>
      </c>
      <c r="C76" s="82">
        <f t="shared" si="15"/>
        <v>25355</v>
      </c>
      <c r="D76" s="98"/>
      <c r="E76" s="82">
        <f t="shared" si="19"/>
        <v>25355</v>
      </c>
      <c r="F76" s="82">
        <v>25355</v>
      </c>
      <c r="G76" s="98"/>
      <c r="H76" s="82">
        <v>25355</v>
      </c>
      <c r="I76" s="82"/>
      <c r="J76" s="82"/>
      <c r="K76" s="82"/>
      <c r="L76" s="82"/>
      <c r="M76" s="82"/>
      <c r="N76" s="82"/>
      <c r="O76" s="82"/>
    </row>
    <row r="77" spans="1:15" ht="25.35" hidden="1" customHeight="1">
      <c r="A77" s="78"/>
      <c r="B77" s="94" t="s">
        <v>126</v>
      </c>
      <c r="C77" s="82">
        <f t="shared" si="15"/>
        <v>33106</v>
      </c>
      <c r="D77" s="98"/>
      <c r="E77" s="82">
        <f t="shared" si="19"/>
        <v>33106</v>
      </c>
      <c r="F77" s="82">
        <v>33106</v>
      </c>
      <c r="G77" s="98"/>
      <c r="H77" s="82">
        <v>33106</v>
      </c>
      <c r="I77" s="82"/>
      <c r="J77" s="82"/>
      <c r="K77" s="82"/>
      <c r="L77" s="82"/>
      <c r="M77" s="82"/>
      <c r="N77" s="82"/>
      <c r="O77" s="82"/>
    </row>
    <row r="78" spans="1:15" ht="25.35" hidden="1" customHeight="1">
      <c r="A78" s="78"/>
      <c r="B78" s="94" t="s">
        <v>127</v>
      </c>
      <c r="C78" s="82">
        <f t="shared" si="15"/>
        <v>45523</v>
      </c>
      <c r="D78" s="98"/>
      <c r="E78" s="82">
        <f t="shared" si="19"/>
        <v>45523</v>
      </c>
      <c r="F78" s="82">
        <v>45523</v>
      </c>
      <c r="G78" s="98"/>
      <c r="H78" s="82">
        <v>45523</v>
      </c>
      <c r="I78" s="82"/>
      <c r="J78" s="82"/>
      <c r="K78" s="82"/>
      <c r="L78" s="82"/>
      <c r="M78" s="82"/>
      <c r="N78" s="82"/>
      <c r="O78" s="82"/>
    </row>
    <row r="79" spans="1:15" ht="25.35" hidden="1" customHeight="1">
      <c r="A79" s="78"/>
      <c r="B79" s="94" t="s">
        <v>128</v>
      </c>
      <c r="C79" s="82">
        <f t="shared" si="15"/>
        <v>13775</v>
      </c>
      <c r="D79" s="98"/>
      <c r="E79" s="82">
        <f t="shared" si="19"/>
        <v>13775</v>
      </c>
      <c r="F79" s="82">
        <v>13775</v>
      </c>
      <c r="G79" s="98"/>
      <c r="H79" s="82">
        <v>13775</v>
      </c>
      <c r="I79" s="82"/>
      <c r="J79" s="82"/>
      <c r="K79" s="82"/>
      <c r="L79" s="82"/>
      <c r="M79" s="82"/>
      <c r="N79" s="82"/>
      <c r="O79" s="82"/>
    </row>
    <row r="80" spans="1:15" ht="25.35" hidden="1" customHeight="1">
      <c r="A80" s="78"/>
      <c r="B80" s="94" t="s">
        <v>129</v>
      </c>
      <c r="C80" s="82">
        <f t="shared" si="15"/>
        <v>11511</v>
      </c>
      <c r="D80" s="98"/>
      <c r="E80" s="82">
        <f t="shared" si="19"/>
        <v>11511</v>
      </c>
      <c r="F80" s="82">
        <v>11511</v>
      </c>
      <c r="G80" s="98"/>
      <c r="H80" s="82">
        <v>11511</v>
      </c>
      <c r="I80" s="82"/>
      <c r="J80" s="82"/>
      <c r="K80" s="82"/>
      <c r="L80" s="82"/>
      <c r="M80" s="82"/>
      <c r="N80" s="82"/>
      <c r="O80" s="82"/>
    </row>
    <row r="81" spans="1:15" ht="25.35" hidden="1" customHeight="1">
      <c r="A81" s="78"/>
      <c r="B81" s="94" t="s">
        <v>130</v>
      </c>
      <c r="C81" s="82">
        <f t="shared" si="15"/>
        <v>12256</v>
      </c>
      <c r="D81" s="98"/>
      <c r="E81" s="82">
        <f t="shared" si="19"/>
        <v>12256</v>
      </c>
      <c r="F81" s="82">
        <v>12256</v>
      </c>
      <c r="G81" s="98"/>
      <c r="H81" s="82">
        <v>12256</v>
      </c>
      <c r="I81" s="82"/>
      <c r="J81" s="82"/>
      <c r="K81" s="82"/>
      <c r="L81" s="82"/>
      <c r="M81" s="82"/>
      <c r="N81" s="82"/>
      <c r="O81" s="82"/>
    </row>
    <row r="82" spans="1:15" s="12" customFormat="1" ht="25.35" hidden="1" customHeight="1">
      <c r="A82" s="91"/>
      <c r="B82" s="92" t="s">
        <v>131</v>
      </c>
      <c r="C82" s="93"/>
      <c r="D82" s="93"/>
      <c r="E82" s="93"/>
      <c r="F82" s="93"/>
      <c r="G82" s="93"/>
      <c r="H82" s="93"/>
      <c r="I82" s="93"/>
      <c r="J82" s="93"/>
      <c r="K82" s="93"/>
      <c r="L82" s="93"/>
      <c r="M82" s="93"/>
      <c r="N82" s="93">
        <f>SUM(N83:N90)</f>
        <v>122816</v>
      </c>
      <c r="O82" s="93">
        <f>SUM(O83:O90)</f>
        <v>0</v>
      </c>
    </row>
    <row r="83" spans="1:15" ht="38.25" hidden="1" customHeight="1">
      <c r="A83" s="78"/>
      <c r="B83" s="99" t="s">
        <v>132</v>
      </c>
      <c r="C83" s="82"/>
      <c r="D83" s="82"/>
      <c r="E83" s="82"/>
      <c r="F83" s="82"/>
      <c r="G83" s="82"/>
      <c r="H83" s="82"/>
      <c r="I83" s="82"/>
      <c r="J83" s="82"/>
      <c r="K83" s="82"/>
      <c r="L83" s="82"/>
      <c r="M83" s="82"/>
      <c r="N83" s="82">
        <v>1450</v>
      </c>
      <c r="O83" s="82"/>
    </row>
    <row r="84" spans="1:15" ht="32.450000000000003" hidden="1" customHeight="1">
      <c r="A84" s="78"/>
      <c r="B84" s="99" t="s">
        <v>133</v>
      </c>
      <c r="C84" s="82"/>
      <c r="D84" s="82"/>
      <c r="E84" s="82"/>
      <c r="F84" s="82"/>
      <c r="G84" s="82"/>
      <c r="H84" s="82"/>
      <c r="I84" s="82"/>
      <c r="J84" s="82"/>
      <c r="K84" s="82"/>
      <c r="L84" s="82"/>
      <c r="M84" s="82"/>
      <c r="N84" s="82">
        <v>15194</v>
      </c>
      <c r="O84" s="82"/>
    </row>
    <row r="85" spans="1:15" ht="36.75" hidden="1" customHeight="1">
      <c r="A85" s="78"/>
      <c r="B85" s="99" t="s">
        <v>134</v>
      </c>
      <c r="C85" s="82"/>
      <c r="D85" s="82"/>
      <c r="E85" s="82"/>
      <c r="F85" s="82"/>
      <c r="G85" s="82"/>
      <c r="H85" s="82"/>
      <c r="I85" s="82"/>
      <c r="J85" s="82"/>
      <c r="K85" s="82"/>
      <c r="L85" s="82"/>
      <c r="M85" s="82"/>
      <c r="N85" s="82">
        <v>54900</v>
      </c>
      <c r="O85" s="82"/>
    </row>
    <row r="86" spans="1:15" ht="25.35" hidden="1" customHeight="1">
      <c r="A86" s="78"/>
      <c r="B86" s="99" t="s">
        <v>135</v>
      </c>
      <c r="C86" s="82"/>
      <c r="D86" s="82"/>
      <c r="E86" s="82"/>
      <c r="F86" s="82"/>
      <c r="G86" s="82"/>
      <c r="H86" s="82"/>
      <c r="I86" s="82"/>
      <c r="J86" s="82"/>
      <c r="K86" s="82"/>
      <c r="L86" s="82"/>
      <c r="M86" s="82"/>
      <c r="N86" s="82">
        <v>16077</v>
      </c>
      <c r="O86" s="82"/>
    </row>
    <row r="87" spans="1:15" ht="35.25" hidden="1" customHeight="1">
      <c r="A87" s="78"/>
      <c r="B87" s="99" t="s">
        <v>136</v>
      </c>
      <c r="C87" s="82"/>
      <c r="D87" s="82"/>
      <c r="E87" s="82"/>
      <c r="F87" s="82"/>
      <c r="G87" s="82"/>
      <c r="H87" s="82"/>
      <c r="I87" s="82"/>
      <c r="J87" s="82"/>
      <c r="K87" s="82"/>
      <c r="L87" s="82"/>
      <c r="M87" s="82"/>
      <c r="N87" s="82">
        <v>2500</v>
      </c>
      <c r="O87" s="82"/>
    </row>
    <row r="88" spans="1:15" ht="39.75" hidden="1" customHeight="1">
      <c r="A88" s="78"/>
      <c r="B88" s="99" t="s">
        <v>137</v>
      </c>
      <c r="C88" s="82"/>
      <c r="D88" s="82"/>
      <c r="E88" s="82"/>
      <c r="F88" s="82"/>
      <c r="G88" s="82"/>
      <c r="H88" s="82"/>
      <c r="I88" s="82"/>
      <c r="J88" s="82"/>
      <c r="K88" s="82"/>
      <c r="L88" s="82"/>
      <c r="M88" s="82"/>
      <c r="N88" s="82">
        <v>1800</v>
      </c>
      <c r="O88" s="82"/>
    </row>
    <row r="89" spans="1:15" ht="36.75" hidden="1" customHeight="1">
      <c r="A89" s="78"/>
      <c r="B89" s="99" t="s">
        <v>138</v>
      </c>
      <c r="C89" s="82"/>
      <c r="D89" s="82"/>
      <c r="E89" s="82"/>
      <c r="F89" s="82"/>
      <c r="G89" s="82"/>
      <c r="H89" s="82"/>
      <c r="I89" s="82"/>
      <c r="J89" s="82"/>
      <c r="K89" s="82"/>
      <c r="L89" s="82"/>
      <c r="M89" s="82"/>
      <c r="N89" s="82">
        <v>29784</v>
      </c>
      <c r="O89" s="82"/>
    </row>
    <row r="90" spans="1:15" ht="33" hidden="1" customHeight="1">
      <c r="A90" s="78"/>
      <c r="B90" s="100" t="s">
        <v>139</v>
      </c>
      <c r="C90" s="82"/>
      <c r="D90" s="82"/>
      <c r="E90" s="82"/>
      <c r="F90" s="82"/>
      <c r="G90" s="82"/>
      <c r="H90" s="82"/>
      <c r="I90" s="82"/>
      <c r="J90" s="82"/>
      <c r="K90" s="82"/>
      <c r="L90" s="82"/>
      <c r="M90" s="82"/>
      <c r="N90" s="82">
        <v>1111</v>
      </c>
      <c r="O90" s="82"/>
    </row>
    <row r="91" spans="1:15" s="8" customFormat="1" ht="25.35" customHeight="1">
      <c r="A91" s="71" t="s">
        <v>140</v>
      </c>
      <c r="B91" s="71"/>
      <c r="C91" s="73">
        <f t="shared" ref="C91:C97" si="21">D91+E91</f>
        <v>7338346</v>
      </c>
      <c r="D91" s="73">
        <f>SUM(G91,K91)</f>
        <v>1202978</v>
      </c>
      <c r="E91" s="73">
        <f>SUM(H91,L91)</f>
        <v>6135368</v>
      </c>
      <c r="F91" s="73">
        <f>SUM(G91:H91)</f>
        <v>7338346</v>
      </c>
      <c r="G91" s="73">
        <f>G92+G93+G94</f>
        <v>1202978</v>
      </c>
      <c r="H91" s="73">
        <f>H92+H93+H94</f>
        <v>6135368</v>
      </c>
      <c r="I91" s="73"/>
      <c r="J91" s="73"/>
      <c r="K91" s="73"/>
      <c r="L91" s="73"/>
      <c r="M91" s="73">
        <f>M92+M93+M94</f>
        <v>285938</v>
      </c>
      <c r="N91" s="73"/>
      <c r="O91" s="73"/>
    </row>
    <row r="92" spans="1:15" s="9" customFormat="1" ht="25.35" customHeight="1">
      <c r="A92" s="74" t="s">
        <v>141</v>
      </c>
      <c r="B92" s="75" t="s">
        <v>142</v>
      </c>
      <c r="C92" s="77">
        <f t="shared" si="21"/>
        <v>117180</v>
      </c>
      <c r="D92" s="77">
        <f>SUM(G92,K92)</f>
        <v>61409</v>
      </c>
      <c r="E92" s="77">
        <f>SUM(H92,L92)</f>
        <v>55771</v>
      </c>
      <c r="F92" s="77">
        <f>SUM(G92:H92)</f>
        <v>117180</v>
      </c>
      <c r="G92" s="77">
        <v>61409</v>
      </c>
      <c r="H92" s="77">
        <v>55771</v>
      </c>
      <c r="I92" s="77"/>
      <c r="J92" s="77"/>
      <c r="K92" s="77"/>
      <c r="L92" s="77"/>
      <c r="M92" s="77"/>
      <c r="N92" s="77"/>
      <c r="O92" s="77"/>
    </row>
    <row r="93" spans="1:15" s="9" customFormat="1" ht="25.35" customHeight="1">
      <c r="A93" s="74" t="s">
        <v>143</v>
      </c>
      <c r="B93" s="87" t="s">
        <v>144</v>
      </c>
      <c r="C93" s="77">
        <f t="shared" si="21"/>
        <v>1295532</v>
      </c>
      <c r="D93" s="77">
        <f t="shared" ref="D93:E94" si="22">SUM(G93,K93)</f>
        <v>1141569</v>
      </c>
      <c r="E93" s="77">
        <f t="shared" si="22"/>
        <v>153963</v>
      </c>
      <c r="F93" s="77">
        <f t="shared" ref="F93:F94" si="23">SUM(G93:H93)</f>
        <v>1295532</v>
      </c>
      <c r="G93" s="77">
        <v>1141569</v>
      </c>
      <c r="H93" s="77">
        <v>153963</v>
      </c>
      <c r="I93" s="77"/>
      <c r="J93" s="77"/>
      <c r="K93" s="77"/>
      <c r="L93" s="77"/>
      <c r="M93" s="77"/>
      <c r="N93" s="77"/>
      <c r="O93" s="77"/>
    </row>
    <row r="94" spans="1:15" s="9" customFormat="1" ht="25.35" customHeight="1">
      <c r="A94" s="74" t="s">
        <v>145</v>
      </c>
      <c r="B94" s="75" t="s">
        <v>146</v>
      </c>
      <c r="C94" s="77">
        <f t="shared" si="21"/>
        <v>5925634</v>
      </c>
      <c r="D94" s="77">
        <f t="shared" si="22"/>
        <v>0</v>
      </c>
      <c r="E94" s="77">
        <f t="shared" si="22"/>
        <v>5925634</v>
      </c>
      <c r="F94" s="77">
        <f t="shared" si="23"/>
        <v>5925634</v>
      </c>
      <c r="G94" s="77">
        <f>SUM(G95:G97)</f>
        <v>0</v>
      </c>
      <c r="H94" s="77">
        <f>SUM(H95:H97)</f>
        <v>5925634</v>
      </c>
      <c r="I94" s="77"/>
      <c r="J94" s="77"/>
      <c r="K94" s="77"/>
      <c r="L94" s="77"/>
      <c r="M94" s="77">
        <f>SUM(M95:M97)</f>
        <v>285938</v>
      </c>
      <c r="N94" s="77"/>
      <c r="O94" s="77"/>
    </row>
    <row r="95" spans="1:15" ht="36.75" customHeight="1">
      <c r="A95" s="78"/>
      <c r="B95" s="101" t="s">
        <v>147</v>
      </c>
      <c r="C95" s="102">
        <f t="shared" si="21"/>
        <v>404770</v>
      </c>
      <c r="D95" s="102"/>
      <c r="E95" s="102">
        <f>SUM(H95,L95)</f>
        <v>404770</v>
      </c>
      <c r="F95" s="102">
        <f>G95+H95</f>
        <v>404770</v>
      </c>
      <c r="G95" s="103"/>
      <c r="H95" s="102">
        <v>404770</v>
      </c>
      <c r="I95" s="82"/>
      <c r="J95" s="82"/>
      <c r="K95" s="82"/>
      <c r="L95" s="82"/>
      <c r="M95" s="82"/>
      <c r="N95" s="82"/>
      <c r="O95" s="82"/>
    </row>
    <row r="96" spans="1:15" ht="45" customHeight="1">
      <c r="A96" s="78"/>
      <c r="B96" s="101" t="s">
        <v>148</v>
      </c>
      <c r="C96" s="82">
        <f t="shared" si="21"/>
        <v>464862</v>
      </c>
      <c r="D96" s="82"/>
      <c r="E96" s="102">
        <f t="shared" ref="E96:E97" si="24">SUM(H96,L96)</f>
        <v>464862</v>
      </c>
      <c r="F96" s="82">
        <f>G96+H96</f>
        <v>464862</v>
      </c>
      <c r="G96" s="82"/>
      <c r="H96" s="82">
        <v>464862</v>
      </c>
      <c r="I96" s="82"/>
      <c r="J96" s="82"/>
      <c r="K96" s="82"/>
      <c r="L96" s="82"/>
      <c r="M96" s="82">
        <f>187274+59948+38716</f>
        <v>285938</v>
      </c>
      <c r="N96" s="82"/>
      <c r="O96" s="82"/>
    </row>
    <row r="97" spans="1:15" s="13" customFormat="1" ht="36.75" customHeight="1">
      <c r="A97" s="104"/>
      <c r="B97" s="105" t="s">
        <v>149</v>
      </c>
      <c r="C97" s="82">
        <f t="shared" si="21"/>
        <v>5056002</v>
      </c>
      <c r="D97" s="106"/>
      <c r="E97" s="102">
        <f t="shared" si="24"/>
        <v>5056002</v>
      </c>
      <c r="F97" s="106">
        <v>5056002</v>
      </c>
      <c r="G97" s="106"/>
      <c r="H97" s="106">
        <v>5056002</v>
      </c>
      <c r="I97" s="106"/>
      <c r="J97" s="106"/>
      <c r="K97" s="106"/>
      <c r="L97" s="106"/>
      <c r="M97" s="106"/>
      <c r="N97" s="106"/>
      <c r="O97" s="106"/>
    </row>
    <row r="98" spans="1:15" s="128" customFormat="1" ht="33.75" customHeight="1">
      <c r="A98" s="125" t="s">
        <v>304</v>
      </c>
      <c r="B98" s="126"/>
      <c r="C98" s="127"/>
      <c r="D98" s="137" t="s">
        <v>312</v>
      </c>
      <c r="E98" s="126"/>
      <c r="F98" s="127"/>
      <c r="G98" s="126"/>
      <c r="H98" s="126"/>
      <c r="I98" s="126"/>
      <c r="J98" s="138" t="s">
        <v>309</v>
      </c>
    </row>
    <row r="99" spans="1:15" ht="25.35" customHeight="1">
      <c r="A99" s="14" t="s">
        <v>150</v>
      </c>
    </row>
    <row r="100" spans="1:15" ht="21" customHeight="1">
      <c r="A100" s="15" t="s">
        <v>151</v>
      </c>
    </row>
    <row r="101" spans="1:15" ht="24" customHeight="1">
      <c r="A101" s="16" t="s">
        <v>152</v>
      </c>
    </row>
    <row r="102" spans="1:15" ht="24" customHeight="1">
      <c r="A102" s="16" t="s">
        <v>153</v>
      </c>
    </row>
    <row r="103" spans="1:15" ht="24" customHeight="1">
      <c r="A103" s="16" t="s">
        <v>154</v>
      </c>
    </row>
    <row r="104" spans="1:15" ht="24" customHeight="1">
      <c r="A104" s="16" t="s">
        <v>155</v>
      </c>
    </row>
    <row r="105" spans="1:15" ht="24" customHeight="1">
      <c r="A105" s="16" t="s">
        <v>156</v>
      </c>
    </row>
    <row r="106" spans="1:15" ht="24" customHeight="1">
      <c r="A106" s="16" t="s">
        <v>157</v>
      </c>
    </row>
    <row r="107" spans="1:15" ht="24" customHeight="1">
      <c r="A107" s="16" t="s">
        <v>158</v>
      </c>
    </row>
    <row r="108" spans="1:15" ht="24" customHeight="1">
      <c r="A108" s="16" t="s">
        <v>159</v>
      </c>
    </row>
    <row r="109" spans="1:15" ht="24" customHeight="1">
      <c r="A109" s="16" t="s">
        <v>160</v>
      </c>
    </row>
    <row r="110" spans="1:15" ht="24" customHeight="1">
      <c r="A110" s="16" t="s">
        <v>161</v>
      </c>
    </row>
    <row r="111" spans="1:15" ht="24" customHeight="1">
      <c r="A111" s="16" t="s">
        <v>162</v>
      </c>
    </row>
    <row r="112" spans="1:15" ht="24" customHeight="1">
      <c r="A112" s="16" t="s">
        <v>163</v>
      </c>
    </row>
    <row r="113" spans="1:15" ht="24" customHeight="1">
      <c r="A113" s="16" t="s">
        <v>164</v>
      </c>
    </row>
    <row r="114" spans="1:15" ht="24" customHeight="1">
      <c r="A114" s="16" t="s">
        <v>165</v>
      </c>
    </row>
    <row r="115" spans="1:15" ht="24" customHeight="1">
      <c r="A115" s="16" t="s">
        <v>166</v>
      </c>
    </row>
    <row r="116" spans="1:15" ht="24" customHeight="1">
      <c r="A116" s="16" t="s">
        <v>167</v>
      </c>
    </row>
    <row r="117" spans="1:15" ht="24" customHeight="1">
      <c r="A117" s="16" t="s">
        <v>168</v>
      </c>
    </row>
    <row r="118" spans="1:15" ht="24" customHeight="1">
      <c r="A118" s="16" t="s">
        <v>169</v>
      </c>
    </row>
    <row r="119" spans="1:15" ht="16.5" customHeight="1">
      <c r="A119" s="156" t="s">
        <v>1</v>
      </c>
      <c r="B119" s="157" t="s">
        <v>4</v>
      </c>
      <c r="C119" s="6" t="s">
        <v>5</v>
      </c>
      <c r="D119" s="6"/>
      <c r="E119" s="6"/>
      <c r="F119" s="6"/>
      <c r="G119" s="6"/>
      <c r="H119" s="6"/>
      <c r="I119" s="6"/>
      <c r="J119" s="6"/>
      <c r="K119" s="6"/>
      <c r="L119" s="6"/>
      <c r="M119" s="6"/>
      <c r="N119" s="163" t="s">
        <v>170</v>
      </c>
      <c r="O119" s="164"/>
    </row>
    <row r="120" spans="1:15" ht="18" customHeight="1">
      <c r="A120" s="157"/>
      <c r="B120" s="157"/>
      <c r="C120" s="157" t="s">
        <v>7</v>
      </c>
      <c r="D120" s="156" t="s">
        <v>15</v>
      </c>
      <c r="E120" s="160" t="s">
        <v>9</v>
      </c>
      <c r="F120" s="6" t="s">
        <v>10</v>
      </c>
      <c r="G120" s="6"/>
      <c r="H120" s="6"/>
      <c r="I120" s="6" t="s">
        <v>11</v>
      </c>
      <c r="J120" s="6"/>
      <c r="K120" s="6"/>
      <c r="L120" s="17"/>
      <c r="M120" s="165" t="s">
        <v>12</v>
      </c>
      <c r="N120" s="156" t="s">
        <v>13</v>
      </c>
      <c r="O120" s="156" t="s">
        <v>12</v>
      </c>
    </row>
    <row r="121" spans="1:15" ht="40.5" customHeight="1">
      <c r="A121" s="157"/>
      <c r="B121" s="157"/>
      <c r="C121" s="157"/>
      <c r="D121" s="156"/>
      <c r="E121" s="160"/>
      <c r="F121" s="133" t="s">
        <v>14</v>
      </c>
      <c r="G121" s="133" t="s">
        <v>15</v>
      </c>
      <c r="H121" s="134" t="s">
        <v>9</v>
      </c>
      <c r="I121" s="132" t="s">
        <v>171</v>
      </c>
      <c r="J121" s="133" t="s">
        <v>14</v>
      </c>
      <c r="K121" s="133" t="s">
        <v>15</v>
      </c>
      <c r="L121" s="18" t="s">
        <v>9</v>
      </c>
      <c r="M121" s="166"/>
      <c r="N121" s="162"/>
      <c r="O121" s="159"/>
    </row>
    <row r="122" spans="1:15" ht="25.35" customHeight="1">
      <c r="A122" s="133" t="s">
        <v>145</v>
      </c>
      <c r="B122" s="19" t="s">
        <v>172</v>
      </c>
      <c r="C122" s="20">
        <f>SUM(D122:E122)</f>
        <v>190000</v>
      </c>
      <c r="D122" s="20">
        <f t="shared" ref="D122:E124" si="25">SUM(G122,K122)</f>
        <v>14000</v>
      </c>
      <c r="E122" s="20">
        <f t="shared" si="25"/>
        <v>176000</v>
      </c>
      <c r="F122" s="20">
        <f>SUM(G122:H122)</f>
        <v>180000</v>
      </c>
      <c r="G122" s="20">
        <v>10000</v>
      </c>
      <c r="H122" s="20">
        <v>170000</v>
      </c>
      <c r="I122" s="10"/>
      <c r="J122" s="20">
        <f>SUM(K122:L122)</f>
        <v>10000</v>
      </c>
      <c r="K122" s="20">
        <v>4000</v>
      </c>
      <c r="L122" s="20">
        <v>6000</v>
      </c>
      <c r="M122" s="10"/>
      <c r="N122" s="10"/>
      <c r="O122" s="10"/>
    </row>
    <row r="123" spans="1:15" ht="25.35" customHeight="1">
      <c r="A123" s="10"/>
      <c r="B123" s="21" t="s">
        <v>173</v>
      </c>
      <c r="C123" s="20">
        <f>SUM(D123:E123)</f>
        <v>5000</v>
      </c>
      <c r="D123" s="20">
        <f t="shared" si="25"/>
        <v>2000</v>
      </c>
      <c r="E123" s="20">
        <f t="shared" si="25"/>
        <v>3000</v>
      </c>
      <c r="F123" s="20">
        <f>SUM(G123:H123)</f>
        <v>5000</v>
      </c>
      <c r="G123" s="20">
        <v>2000</v>
      </c>
      <c r="H123" s="20">
        <v>3000</v>
      </c>
      <c r="I123" s="10"/>
      <c r="J123" s="20"/>
      <c r="K123" s="20"/>
      <c r="L123" s="20"/>
      <c r="M123" s="10"/>
      <c r="N123" s="10"/>
      <c r="O123" s="10"/>
    </row>
    <row r="124" spans="1:15" ht="25.35" customHeight="1">
      <c r="A124" s="10"/>
      <c r="B124" s="21" t="s">
        <v>174</v>
      </c>
      <c r="C124" s="20">
        <f>SUM(D124:E124)</f>
        <v>10000</v>
      </c>
      <c r="D124" s="20">
        <f t="shared" si="25"/>
        <v>2000</v>
      </c>
      <c r="E124" s="20">
        <f t="shared" si="25"/>
        <v>8000</v>
      </c>
      <c r="F124" s="10"/>
      <c r="G124" s="10"/>
      <c r="H124" s="10"/>
      <c r="I124" s="132" t="s">
        <v>175</v>
      </c>
      <c r="J124" s="20">
        <f>SUM(K124:L124)</f>
        <v>10000</v>
      </c>
      <c r="K124" s="20">
        <v>2000</v>
      </c>
      <c r="L124" s="20">
        <v>8000</v>
      </c>
      <c r="M124" s="10"/>
      <c r="N124" s="10"/>
      <c r="O124" s="10"/>
    </row>
  </sheetData>
  <protectedRanges>
    <protectedRange sqref="G95:H95 G97:H98" name="範圍1"/>
    <protectedRange sqref="G96:H96" name="範圍1_2"/>
  </protectedRanges>
  <mergeCells count="20">
    <mergeCell ref="A119:A121"/>
    <mergeCell ref="B119:B121"/>
    <mergeCell ref="N119:O119"/>
    <mergeCell ref="C120:C121"/>
    <mergeCell ref="D120:D121"/>
    <mergeCell ref="E120:E121"/>
    <mergeCell ref="M120:M121"/>
    <mergeCell ref="N120:N121"/>
    <mergeCell ref="O120:O121"/>
    <mergeCell ref="A2:O2"/>
    <mergeCell ref="B3:N3"/>
    <mergeCell ref="A4:A6"/>
    <mergeCell ref="B4:B6"/>
    <mergeCell ref="N4:O4"/>
    <mergeCell ref="C5:C6"/>
    <mergeCell ref="D5:D6"/>
    <mergeCell ref="E5:E6"/>
    <mergeCell ref="M5:M6"/>
    <mergeCell ref="N5:N6"/>
    <mergeCell ref="O5:O6"/>
  </mergeCells>
  <phoneticPr fontId="1" type="noConversion"/>
  <printOptions horizontalCentered="1"/>
  <pageMargins left="0.31496062992125984" right="0.31496062992125984" top="0.31496062992125984" bottom="0.19685039370078741" header="0.19685039370078741" footer="0.19685039370078741"/>
  <pageSetup paperSize="9" scale="59" fitToHeight="0" orientation="landscape" r:id="rId1"/>
  <headerFooter alignWithMargins="0">
    <oddFooter>&amp;C第 &amp;P 頁，共 &amp;N 頁</oddFooter>
  </headerFooter>
  <rowBreaks count="1" manualBreakCount="1">
    <brk id="98" max="1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U43"/>
  <sheetViews>
    <sheetView view="pageBreakPreview" zoomScale="60" zoomScaleNormal="80" workbookViewId="0">
      <pane xSplit="2" ySplit="7" topLeftCell="C38" activePane="bottomRight" state="frozen"/>
      <selection pane="topRight" activeCell="C1" sqref="C1"/>
      <selection pane="bottomLeft" activeCell="A8" sqref="A8"/>
      <selection pane="bottomRight" activeCell="L49" sqref="L49"/>
    </sheetView>
  </sheetViews>
  <sheetFormatPr defaultColWidth="8.875" defaultRowHeight="16.5"/>
  <cols>
    <col min="1" max="1" width="9.625" style="27" customWidth="1"/>
    <col min="2" max="2" width="33.5" style="27" customWidth="1"/>
    <col min="3" max="3" width="26.375" style="27" customWidth="1"/>
    <col min="4" max="4" width="13.875" style="27" customWidth="1"/>
    <col min="5" max="5" width="19.75" style="27" customWidth="1"/>
    <col min="6" max="6" width="17.125" style="27" customWidth="1"/>
    <col min="7" max="7" width="17.375" style="27" customWidth="1"/>
    <col min="8" max="8" width="15.25" style="27" customWidth="1"/>
    <col min="9" max="9" width="15" style="27" customWidth="1"/>
    <col min="10" max="10" width="13.375" style="68" customWidth="1"/>
    <col min="11" max="256" width="8.875" style="27"/>
    <col min="257" max="257" width="9.625" style="27" customWidth="1"/>
    <col min="258" max="258" width="33.5" style="27" customWidth="1"/>
    <col min="259" max="259" width="26.375" style="27" customWidth="1"/>
    <col min="260" max="260" width="13.875" style="27" customWidth="1"/>
    <col min="261" max="261" width="19.75" style="27" customWidth="1"/>
    <col min="262" max="262" width="17.125" style="27" customWidth="1"/>
    <col min="263" max="263" width="17.375" style="27" customWidth="1"/>
    <col min="264" max="264" width="15.25" style="27" customWidth="1"/>
    <col min="265" max="265" width="13" style="27" customWidth="1"/>
    <col min="266" max="266" width="13.375" style="27" customWidth="1"/>
    <col min="267" max="512" width="8.875" style="27"/>
    <col min="513" max="513" width="9.625" style="27" customWidth="1"/>
    <col min="514" max="514" width="33.5" style="27" customWidth="1"/>
    <col min="515" max="515" width="26.375" style="27" customWidth="1"/>
    <col min="516" max="516" width="13.875" style="27" customWidth="1"/>
    <col min="517" max="517" width="19.75" style="27" customWidth="1"/>
    <col min="518" max="518" width="17.125" style="27" customWidth="1"/>
    <col min="519" max="519" width="17.375" style="27" customWidth="1"/>
    <col min="520" max="520" width="15.25" style="27" customWidth="1"/>
    <col min="521" max="521" width="13" style="27" customWidth="1"/>
    <col min="522" max="522" width="13.375" style="27" customWidth="1"/>
    <col min="523" max="768" width="8.875" style="27"/>
    <col min="769" max="769" width="9.625" style="27" customWidth="1"/>
    <col min="770" max="770" width="33.5" style="27" customWidth="1"/>
    <col min="771" max="771" width="26.375" style="27" customWidth="1"/>
    <col min="772" max="772" width="13.875" style="27" customWidth="1"/>
    <col min="773" max="773" width="19.75" style="27" customWidth="1"/>
    <col min="774" max="774" width="17.125" style="27" customWidth="1"/>
    <col min="775" max="775" width="17.375" style="27" customWidth="1"/>
    <col min="776" max="776" width="15.25" style="27" customWidth="1"/>
    <col min="777" max="777" width="13" style="27" customWidth="1"/>
    <col min="778" max="778" width="13.375" style="27" customWidth="1"/>
    <col min="779" max="1024" width="8.875" style="27"/>
    <col min="1025" max="1025" width="9.625" style="27" customWidth="1"/>
    <col min="1026" max="1026" width="33.5" style="27" customWidth="1"/>
    <col min="1027" max="1027" width="26.375" style="27" customWidth="1"/>
    <col min="1028" max="1028" width="13.875" style="27" customWidth="1"/>
    <col min="1029" max="1029" width="19.75" style="27" customWidth="1"/>
    <col min="1030" max="1030" width="17.125" style="27" customWidth="1"/>
    <col min="1031" max="1031" width="17.375" style="27" customWidth="1"/>
    <col min="1032" max="1032" width="15.25" style="27" customWidth="1"/>
    <col min="1033" max="1033" width="13" style="27" customWidth="1"/>
    <col min="1034" max="1034" width="13.375" style="27" customWidth="1"/>
    <col min="1035" max="1280" width="8.875" style="27"/>
    <col min="1281" max="1281" width="9.625" style="27" customWidth="1"/>
    <col min="1282" max="1282" width="33.5" style="27" customWidth="1"/>
    <col min="1283" max="1283" width="26.375" style="27" customWidth="1"/>
    <col min="1284" max="1284" width="13.875" style="27" customWidth="1"/>
    <col min="1285" max="1285" width="19.75" style="27" customWidth="1"/>
    <col min="1286" max="1286" width="17.125" style="27" customWidth="1"/>
    <col min="1287" max="1287" width="17.375" style="27" customWidth="1"/>
    <col min="1288" max="1288" width="15.25" style="27" customWidth="1"/>
    <col min="1289" max="1289" width="13" style="27" customWidth="1"/>
    <col min="1290" max="1290" width="13.375" style="27" customWidth="1"/>
    <col min="1291" max="1536" width="8.875" style="27"/>
    <col min="1537" max="1537" width="9.625" style="27" customWidth="1"/>
    <col min="1538" max="1538" width="33.5" style="27" customWidth="1"/>
    <col min="1539" max="1539" width="26.375" style="27" customWidth="1"/>
    <col min="1540" max="1540" width="13.875" style="27" customWidth="1"/>
    <col min="1541" max="1541" width="19.75" style="27" customWidth="1"/>
    <col min="1542" max="1542" width="17.125" style="27" customWidth="1"/>
    <col min="1543" max="1543" width="17.375" style="27" customWidth="1"/>
    <col min="1544" max="1544" width="15.25" style="27" customWidth="1"/>
    <col min="1545" max="1545" width="13" style="27" customWidth="1"/>
    <col min="1546" max="1546" width="13.375" style="27" customWidth="1"/>
    <col min="1547" max="1792" width="8.875" style="27"/>
    <col min="1793" max="1793" width="9.625" style="27" customWidth="1"/>
    <col min="1794" max="1794" width="33.5" style="27" customWidth="1"/>
    <col min="1795" max="1795" width="26.375" style="27" customWidth="1"/>
    <col min="1796" max="1796" width="13.875" style="27" customWidth="1"/>
    <col min="1797" max="1797" width="19.75" style="27" customWidth="1"/>
    <col min="1798" max="1798" width="17.125" style="27" customWidth="1"/>
    <col min="1799" max="1799" width="17.375" style="27" customWidth="1"/>
    <col min="1800" max="1800" width="15.25" style="27" customWidth="1"/>
    <col min="1801" max="1801" width="13" style="27" customWidth="1"/>
    <col min="1802" max="1802" width="13.375" style="27" customWidth="1"/>
    <col min="1803" max="2048" width="8.875" style="27"/>
    <col min="2049" max="2049" width="9.625" style="27" customWidth="1"/>
    <col min="2050" max="2050" width="33.5" style="27" customWidth="1"/>
    <col min="2051" max="2051" width="26.375" style="27" customWidth="1"/>
    <col min="2052" max="2052" width="13.875" style="27" customWidth="1"/>
    <col min="2053" max="2053" width="19.75" style="27" customWidth="1"/>
    <col min="2054" max="2054" width="17.125" style="27" customWidth="1"/>
    <col min="2055" max="2055" width="17.375" style="27" customWidth="1"/>
    <col min="2056" max="2056" width="15.25" style="27" customWidth="1"/>
    <col min="2057" max="2057" width="13" style="27" customWidth="1"/>
    <col min="2058" max="2058" width="13.375" style="27" customWidth="1"/>
    <col min="2059" max="2304" width="8.875" style="27"/>
    <col min="2305" max="2305" width="9.625" style="27" customWidth="1"/>
    <col min="2306" max="2306" width="33.5" style="27" customWidth="1"/>
    <col min="2307" max="2307" width="26.375" style="27" customWidth="1"/>
    <col min="2308" max="2308" width="13.875" style="27" customWidth="1"/>
    <col min="2309" max="2309" width="19.75" style="27" customWidth="1"/>
    <col min="2310" max="2310" width="17.125" style="27" customWidth="1"/>
    <col min="2311" max="2311" width="17.375" style="27" customWidth="1"/>
    <col min="2312" max="2312" width="15.25" style="27" customWidth="1"/>
    <col min="2313" max="2313" width="13" style="27" customWidth="1"/>
    <col min="2314" max="2314" width="13.375" style="27" customWidth="1"/>
    <col min="2315" max="2560" width="8.875" style="27"/>
    <col min="2561" max="2561" width="9.625" style="27" customWidth="1"/>
    <col min="2562" max="2562" width="33.5" style="27" customWidth="1"/>
    <col min="2563" max="2563" width="26.375" style="27" customWidth="1"/>
    <col min="2564" max="2564" width="13.875" style="27" customWidth="1"/>
    <col min="2565" max="2565" width="19.75" style="27" customWidth="1"/>
    <col min="2566" max="2566" width="17.125" style="27" customWidth="1"/>
    <col min="2567" max="2567" width="17.375" style="27" customWidth="1"/>
    <col min="2568" max="2568" width="15.25" style="27" customWidth="1"/>
    <col min="2569" max="2569" width="13" style="27" customWidth="1"/>
    <col min="2570" max="2570" width="13.375" style="27" customWidth="1"/>
    <col min="2571" max="2816" width="8.875" style="27"/>
    <col min="2817" max="2817" width="9.625" style="27" customWidth="1"/>
    <col min="2818" max="2818" width="33.5" style="27" customWidth="1"/>
    <col min="2819" max="2819" width="26.375" style="27" customWidth="1"/>
    <col min="2820" max="2820" width="13.875" style="27" customWidth="1"/>
    <col min="2821" max="2821" width="19.75" style="27" customWidth="1"/>
    <col min="2822" max="2822" width="17.125" style="27" customWidth="1"/>
    <col min="2823" max="2823" width="17.375" style="27" customWidth="1"/>
    <col min="2824" max="2824" width="15.25" style="27" customWidth="1"/>
    <col min="2825" max="2825" width="13" style="27" customWidth="1"/>
    <col min="2826" max="2826" width="13.375" style="27" customWidth="1"/>
    <col min="2827" max="3072" width="8.875" style="27"/>
    <col min="3073" max="3073" width="9.625" style="27" customWidth="1"/>
    <col min="3074" max="3074" width="33.5" style="27" customWidth="1"/>
    <col min="3075" max="3075" width="26.375" style="27" customWidth="1"/>
    <col min="3076" max="3076" width="13.875" style="27" customWidth="1"/>
    <col min="3077" max="3077" width="19.75" style="27" customWidth="1"/>
    <col min="3078" max="3078" width="17.125" style="27" customWidth="1"/>
    <col min="3079" max="3079" width="17.375" style="27" customWidth="1"/>
    <col min="3080" max="3080" width="15.25" style="27" customWidth="1"/>
    <col min="3081" max="3081" width="13" style="27" customWidth="1"/>
    <col min="3082" max="3082" width="13.375" style="27" customWidth="1"/>
    <col min="3083" max="3328" width="8.875" style="27"/>
    <col min="3329" max="3329" width="9.625" style="27" customWidth="1"/>
    <col min="3330" max="3330" width="33.5" style="27" customWidth="1"/>
    <col min="3331" max="3331" width="26.375" style="27" customWidth="1"/>
    <col min="3332" max="3332" width="13.875" style="27" customWidth="1"/>
    <col min="3333" max="3333" width="19.75" style="27" customWidth="1"/>
    <col min="3334" max="3334" width="17.125" style="27" customWidth="1"/>
    <col min="3335" max="3335" width="17.375" style="27" customWidth="1"/>
    <col min="3336" max="3336" width="15.25" style="27" customWidth="1"/>
    <col min="3337" max="3337" width="13" style="27" customWidth="1"/>
    <col min="3338" max="3338" width="13.375" style="27" customWidth="1"/>
    <col min="3339" max="3584" width="8.875" style="27"/>
    <col min="3585" max="3585" width="9.625" style="27" customWidth="1"/>
    <col min="3586" max="3586" width="33.5" style="27" customWidth="1"/>
    <col min="3587" max="3587" width="26.375" style="27" customWidth="1"/>
    <col min="3588" max="3588" width="13.875" style="27" customWidth="1"/>
    <col min="3589" max="3589" width="19.75" style="27" customWidth="1"/>
    <col min="3590" max="3590" width="17.125" style="27" customWidth="1"/>
    <col min="3591" max="3591" width="17.375" style="27" customWidth="1"/>
    <col min="3592" max="3592" width="15.25" style="27" customWidth="1"/>
    <col min="3593" max="3593" width="13" style="27" customWidth="1"/>
    <col min="3594" max="3594" width="13.375" style="27" customWidth="1"/>
    <col min="3595" max="3840" width="8.875" style="27"/>
    <col min="3841" max="3841" width="9.625" style="27" customWidth="1"/>
    <col min="3842" max="3842" width="33.5" style="27" customWidth="1"/>
    <col min="3843" max="3843" width="26.375" style="27" customWidth="1"/>
    <col min="3844" max="3844" width="13.875" style="27" customWidth="1"/>
    <col min="3845" max="3845" width="19.75" style="27" customWidth="1"/>
    <col min="3846" max="3846" width="17.125" style="27" customWidth="1"/>
    <col min="3847" max="3847" width="17.375" style="27" customWidth="1"/>
    <col min="3848" max="3848" width="15.25" style="27" customWidth="1"/>
    <col min="3849" max="3849" width="13" style="27" customWidth="1"/>
    <col min="3850" max="3850" width="13.375" style="27" customWidth="1"/>
    <col min="3851" max="4096" width="8.875" style="27"/>
    <col min="4097" max="4097" width="9.625" style="27" customWidth="1"/>
    <col min="4098" max="4098" width="33.5" style="27" customWidth="1"/>
    <col min="4099" max="4099" width="26.375" style="27" customWidth="1"/>
    <col min="4100" max="4100" width="13.875" style="27" customWidth="1"/>
    <col min="4101" max="4101" width="19.75" style="27" customWidth="1"/>
    <col min="4102" max="4102" width="17.125" style="27" customWidth="1"/>
    <col min="4103" max="4103" width="17.375" style="27" customWidth="1"/>
    <col min="4104" max="4104" width="15.25" style="27" customWidth="1"/>
    <col min="4105" max="4105" width="13" style="27" customWidth="1"/>
    <col min="4106" max="4106" width="13.375" style="27" customWidth="1"/>
    <col min="4107" max="4352" width="8.875" style="27"/>
    <col min="4353" max="4353" width="9.625" style="27" customWidth="1"/>
    <col min="4354" max="4354" width="33.5" style="27" customWidth="1"/>
    <col min="4355" max="4355" width="26.375" style="27" customWidth="1"/>
    <col min="4356" max="4356" width="13.875" style="27" customWidth="1"/>
    <col min="4357" max="4357" width="19.75" style="27" customWidth="1"/>
    <col min="4358" max="4358" width="17.125" style="27" customWidth="1"/>
    <col min="4359" max="4359" width="17.375" style="27" customWidth="1"/>
    <col min="4360" max="4360" width="15.25" style="27" customWidth="1"/>
    <col min="4361" max="4361" width="13" style="27" customWidth="1"/>
    <col min="4362" max="4362" width="13.375" style="27" customWidth="1"/>
    <col min="4363" max="4608" width="8.875" style="27"/>
    <col min="4609" max="4609" width="9.625" style="27" customWidth="1"/>
    <col min="4610" max="4610" width="33.5" style="27" customWidth="1"/>
    <col min="4611" max="4611" width="26.375" style="27" customWidth="1"/>
    <col min="4612" max="4612" width="13.875" style="27" customWidth="1"/>
    <col min="4613" max="4613" width="19.75" style="27" customWidth="1"/>
    <col min="4614" max="4614" width="17.125" style="27" customWidth="1"/>
    <col min="4615" max="4615" width="17.375" style="27" customWidth="1"/>
    <col min="4616" max="4616" width="15.25" style="27" customWidth="1"/>
    <col min="4617" max="4617" width="13" style="27" customWidth="1"/>
    <col min="4618" max="4618" width="13.375" style="27" customWidth="1"/>
    <col min="4619" max="4864" width="8.875" style="27"/>
    <col min="4865" max="4865" width="9.625" style="27" customWidth="1"/>
    <col min="4866" max="4866" width="33.5" style="27" customWidth="1"/>
    <col min="4867" max="4867" width="26.375" style="27" customWidth="1"/>
    <col min="4868" max="4868" width="13.875" style="27" customWidth="1"/>
    <col min="4869" max="4869" width="19.75" style="27" customWidth="1"/>
    <col min="4870" max="4870" width="17.125" style="27" customWidth="1"/>
    <col min="4871" max="4871" width="17.375" style="27" customWidth="1"/>
    <col min="4872" max="4872" width="15.25" style="27" customWidth="1"/>
    <col min="4873" max="4873" width="13" style="27" customWidth="1"/>
    <col min="4874" max="4874" width="13.375" style="27" customWidth="1"/>
    <col min="4875" max="5120" width="8.875" style="27"/>
    <col min="5121" max="5121" width="9.625" style="27" customWidth="1"/>
    <col min="5122" max="5122" width="33.5" style="27" customWidth="1"/>
    <col min="5123" max="5123" width="26.375" style="27" customWidth="1"/>
    <col min="5124" max="5124" width="13.875" style="27" customWidth="1"/>
    <col min="5125" max="5125" width="19.75" style="27" customWidth="1"/>
    <col min="5126" max="5126" width="17.125" style="27" customWidth="1"/>
    <col min="5127" max="5127" width="17.375" style="27" customWidth="1"/>
    <col min="5128" max="5128" width="15.25" style="27" customWidth="1"/>
    <col min="5129" max="5129" width="13" style="27" customWidth="1"/>
    <col min="5130" max="5130" width="13.375" style="27" customWidth="1"/>
    <col min="5131" max="5376" width="8.875" style="27"/>
    <col min="5377" max="5377" width="9.625" style="27" customWidth="1"/>
    <col min="5378" max="5378" width="33.5" style="27" customWidth="1"/>
    <col min="5379" max="5379" width="26.375" style="27" customWidth="1"/>
    <col min="5380" max="5380" width="13.875" style="27" customWidth="1"/>
    <col min="5381" max="5381" width="19.75" style="27" customWidth="1"/>
    <col min="5382" max="5382" width="17.125" style="27" customWidth="1"/>
    <col min="5383" max="5383" width="17.375" style="27" customWidth="1"/>
    <col min="5384" max="5384" width="15.25" style="27" customWidth="1"/>
    <col min="5385" max="5385" width="13" style="27" customWidth="1"/>
    <col min="5386" max="5386" width="13.375" style="27" customWidth="1"/>
    <col min="5387" max="5632" width="8.875" style="27"/>
    <col min="5633" max="5633" width="9.625" style="27" customWidth="1"/>
    <col min="5634" max="5634" width="33.5" style="27" customWidth="1"/>
    <col min="5635" max="5635" width="26.375" style="27" customWidth="1"/>
    <col min="5636" max="5636" width="13.875" style="27" customWidth="1"/>
    <col min="5637" max="5637" width="19.75" style="27" customWidth="1"/>
    <col min="5638" max="5638" width="17.125" style="27" customWidth="1"/>
    <col min="5639" max="5639" width="17.375" style="27" customWidth="1"/>
    <col min="5640" max="5640" width="15.25" style="27" customWidth="1"/>
    <col min="5641" max="5641" width="13" style="27" customWidth="1"/>
    <col min="5642" max="5642" width="13.375" style="27" customWidth="1"/>
    <col min="5643" max="5888" width="8.875" style="27"/>
    <col min="5889" max="5889" width="9.625" style="27" customWidth="1"/>
    <col min="5890" max="5890" width="33.5" style="27" customWidth="1"/>
    <col min="5891" max="5891" width="26.375" style="27" customWidth="1"/>
    <col min="5892" max="5892" width="13.875" style="27" customWidth="1"/>
    <col min="5893" max="5893" width="19.75" style="27" customWidth="1"/>
    <col min="5894" max="5894" width="17.125" style="27" customWidth="1"/>
    <col min="5895" max="5895" width="17.375" style="27" customWidth="1"/>
    <col min="5896" max="5896" width="15.25" style="27" customWidth="1"/>
    <col min="5897" max="5897" width="13" style="27" customWidth="1"/>
    <col min="5898" max="5898" width="13.375" style="27" customWidth="1"/>
    <col min="5899" max="6144" width="8.875" style="27"/>
    <col min="6145" max="6145" width="9.625" style="27" customWidth="1"/>
    <col min="6146" max="6146" width="33.5" style="27" customWidth="1"/>
    <col min="6147" max="6147" width="26.375" style="27" customWidth="1"/>
    <col min="6148" max="6148" width="13.875" style="27" customWidth="1"/>
    <col min="6149" max="6149" width="19.75" style="27" customWidth="1"/>
    <col min="6150" max="6150" width="17.125" style="27" customWidth="1"/>
    <col min="6151" max="6151" width="17.375" style="27" customWidth="1"/>
    <col min="6152" max="6152" width="15.25" style="27" customWidth="1"/>
    <col min="6153" max="6153" width="13" style="27" customWidth="1"/>
    <col min="6154" max="6154" width="13.375" style="27" customWidth="1"/>
    <col min="6155" max="6400" width="8.875" style="27"/>
    <col min="6401" max="6401" width="9.625" style="27" customWidth="1"/>
    <col min="6402" max="6402" width="33.5" style="27" customWidth="1"/>
    <col min="6403" max="6403" width="26.375" style="27" customWidth="1"/>
    <col min="6404" max="6404" width="13.875" style="27" customWidth="1"/>
    <col min="6405" max="6405" width="19.75" style="27" customWidth="1"/>
    <col min="6406" max="6406" width="17.125" style="27" customWidth="1"/>
    <col min="6407" max="6407" width="17.375" style="27" customWidth="1"/>
    <col min="6408" max="6408" width="15.25" style="27" customWidth="1"/>
    <col min="6409" max="6409" width="13" style="27" customWidth="1"/>
    <col min="6410" max="6410" width="13.375" style="27" customWidth="1"/>
    <col min="6411" max="6656" width="8.875" style="27"/>
    <col min="6657" max="6657" width="9.625" style="27" customWidth="1"/>
    <col min="6658" max="6658" width="33.5" style="27" customWidth="1"/>
    <col min="6659" max="6659" width="26.375" style="27" customWidth="1"/>
    <col min="6660" max="6660" width="13.875" style="27" customWidth="1"/>
    <col min="6661" max="6661" width="19.75" style="27" customWidth="1"/>
    <col min="6662" max="6662" width="17.125" style="27" customWidth="1"/>
    <col min="6663" max="6663" width="17.375" style="27" customWidth="1"/>
    <col min="6664" max="6664" width="15.25" style="27" customWidth="1"/>
    <col min="6665" max="6665" width="13" style="27" customWidth="1"/>
    <col min="6666" max="6666" width="13.375" style="27" customWidth="1"/>
    <col min="6667" max="6912" width="8.875" style="27"/>
    <col min="6913" max="6913" width="9.625" style="27" customWidth="1"/>
    <col min="6914" max="6914" width="33.5" style="27" customWidth="1"/>
    <col min="6915" max="6915" width="26.375" style="27" customWidth="1"/>
    <col min="6916" max="6916" width="13.875" style="27" customWidth="1"/>
    <col min="6917" max="6917" width="19.75" style="27" customWidth="1"/>
    <col min="6918" max="6918" width="17.125" style="27" customWidth="1"/>
    <col min="6919" max="6919" width="17.375" style="27" customWidth="1"/>
    <col min="6920" max="6920" width="15.25" style="27" customWidth="1"/>
    <col min="6921" max="6921" width="13" style="27" customWidth="1"/>
    <col min="6922" max="6922" width="13.375" style="27" customWidth="1"/>
    <col min="6923" max="7168" width="8.875" style="27"/>
    <col min="7169" max="7169" width="9.625" style="27" customWidth="1"/>
    <col min="7170" max="7170" width="33.5" style="27" customWidth="1"/>
    <col min="7171" max="7171" width="26.375" style="27" customWidth="1"/>
    <col min="7172" max="7172" width="13.875" style="27" customWidth="1"/>
    <col min="7173" max="7173" width="19.75" style="27" customWidth="1"/>
    <col min="7174" max="7174" width="17.125" style="27" customWidth="1"/>
    <col min="7175" max="7175" width="17.375" style="27" customWidth="1"/>
    <col min="7176" max="7176" width="15.25" style="27" customWidth="1"/>
    <col min="7177" max="7177" width="13" style="27" customWidth="1"/>
    <col min="7178" max="7178" width="13.375" style="27" customWidth="1"/>
    <col min="7179" max="7424" width="8.875" style="27"/>
    <col min="7425" max="7425" width="9.625" style="27" customWidth="1"/>
    <col min="7426" max="7426" width="33.5" style="27" customWidth="1"/>
    <col min="7427" max="7427" width="26.375" style="27" customWidth="1"/>
    <col min="7428" max="7428" width="13.875" style="27" customWidth="1"/>
    <col min="7429" max="7429" width="19.75" style="27" customWidth="1"/>
    <col min="7430" max="7430" width="17.125" style="27" customWidth="1"/>
    <col min="7431" max="7431" width="17.375" style="27" customWidth="1"/>
    <col min="7432" max="7432" width="15.25" style="27" customWidth="1"/>
    <col min="7433" max="7433" width="13" style="27" customWidth="1"/>
    <col min="7434" max="7434" width="13.375" style="27" customWidth="1"/>
    <col min="7435" max="7680" width="8.875" style="27"/>
    <col min="7681" max="7681" width="9.625" style="27" customWidth="1"/>
    <col min="7682" max="7682" width="33.5" style="27" customWidth="1"/>
    <col min="7683" max="7683" width="26.375" style="27" customWidth="1"/>
    <col min="7684" max="7684" width="13.875" style="27" customWidth="1"/>
    <col min="7685" max="7685" width="19.75" style="27" customWidth="1"/>
    <col min="7686" max="7686" width="17.125" style="27" customWidth="1"/>
    <col min="7687" max="7687" width="17.375" style="27" customWidth="1"/>
    <col min="7688" max="7688" width="15.25" style="27" customWidth="1"/>
    <col min="7689" max="7689" width="13" style="27" customWidth="1"/>
    <col min="7690" max="7690" width="13.375" style="27" customWidth="1"/>
    <col min="7691" max="7936" width="8.875" style="27"/>
    <col min="7937" max="7937" width="9.625" style="27" customWidth="1"/>
    <col min="7938" max="7938" width="33.5" style="27" customWidth="1"/>
    <col min="7939" max="7939" width="26.375" style="27" customWidth="1"/>
    <col min="7940" max="7940" width="13.875" style="27" customWidth="1"/>
    <col min="7941" max="7941" width="19.75" style="27" customWidth="1"/>
    <col min="7942" max="7942" width="17.125" style="27" customWidth="1"/>
    <col min="7943" max="7943" width="17.375" style="27" customWidth="1"/>
    <col min="7944" max="7944" width="15.25" style="27" customWidth="1"/>
    <col min="7945" max="7945" width="13" style="27" customWidth="1"/>
    <col min="7946" max="7946" width="13.375" style="27" customWidth="1"/>
    <col min="7947" max="8192" width="8.875" style="27"/>
    <col min="8193" max="8193" width="9.625" style="27" customWidth="1"/>
    <col min="8194" max="8194" width="33.5" style="27" customWidth="1"/>
    <col min="8195" max="8195" width="26.375" style="27" customWidth="1"/>
    <col min="8196" max="8196" width="13.875" style="27" customWidth="1"/>
    <col min="8197" max="8197" width="19.75" style="27" customWidth="1"/>
    <col min="8198" max="8198" width="17.125" style="27" customWidth="1"/>
    <col min="8199" max="8199" width="17.375" style="27" customWidth="1"/>
    <col min="8200" max="8200" width="15.25" style="27" customWidth="1"/>
    <col min="8201" max="8201" width="13" style="27" customWidth="1"/>
    <col min="8202" max="8202" width="13.375" style="27" customWidth="1"/>
    <col min="8203" max="8448" width="8.875" style="27"/>
    <col min="8449" max="8449" width="9.625" style="27" customWidth="1"/>
    <col min="8450" max="8450" width="33.5" style="27" customWidth="1"/>
    <col min="8451" max="8451" width="26.375" style="27" customWidth="1"/>
    <col min="8452" max="8452" width="13.875" style="27" customWidth="1"/>
    <col min="8453" max="8453" width="19.75" style="27" customWidth="1"/>
    <col min="8454" max="8454" width="17.125" style="27" customWidth="1"/>
    <col min="8455" max="8455" width="17.375" style="27" customWidth="1"/>
    <col min="8456" max="8456" width="15.25" style="27" customWidth="1"/>
    <col min="8457" max="8457" width="13" style="27" customWidth="1"/>
    <col min="8458" max="8458" width="13.375" style="27" customWidth="1"/>
    <col min="8459" max="8704" width="8.875" style="27"/>
    <col min="8705" max="8705" width="9.625" style="27" customWidth="1"/>
    <col min="8706" max="8706" width="33.5" style="27" customWidth="1"/>
    <col min="8707" max="8707" width="26.375" style="27" customWidth="1"/>
    <col min="8708" max="8708" width="13.875" style="27" customWidth="1"/>
    <col min="8709" max="8709" width="19.75" style="27" customWidth="1"/>
    <col min="8710" max="8710" width="17.125" style="27" customWidth="1"/>
    <col min="8711" max="8711" width="17.375" style="27" customWidth="1"/>
    <col min="8712" max="8712" width="15.25" style="27" customWidth="1"/>
    <col min="8713" max="8713" width="13" style="27" customWidth="1"/>
    <col min="8714" max="8714" width="13.375" style="27" customWidth="1"/>
    <col min="8715" max="8960" width="8.875" style="27"/>
    <col min="8961" max="8961" width="9.625" style="27" customWidth="1"/>
    <col min="8962" max="8962" width="33.5" style="27" customWidth="1"/>
    <col min="8963" max="8963" width="26.375" style="27" customWidth="1"/>
    <col min="8964" max="8964" width="13.875" style="27" customWidth="1"/>
    <col min="8965" max="8965" width="19.75" style="27" customWidth="1"/>
    <col min="8966" max="8966" width="17.125" style="27" customWidth="1"/>
    <col min="8967" max="8967" width="17.375" style="27" customWidth="1"/>
    <col min="8968" max="8968" width="15.25" style="27" customWidth="1"/>
    <col min="8969" max="8969" width="13" style="27" customWidth="1"/>
    <col min="8970" max="8970" width="13.375" style="27" customWidth="1"/>
    <col min="8971" max="9216" width="8.875" style="27"/>
    <col min="9217" max="9217" width="9.625" style="27" customWidth="1"/>
    <col min="9218" max="9218" width="33.5" style="27" customWidth="1"/>
    <col min="9219" max="9219" width="26.375" style="27" customWidth="1"/>
    <col min="9220" max="9220" width="13.875" style="27" customWidth="1"/>
    <col min="9221" max="9221" width="19.75" style="27" customWidth="1"/>
    <col min="9222" max="9222" width="17.125" style="27" customWidth="1"/>
    <col min="9223" max="9223" width="17.375" style="27" customWidth="1"/>
    <col min="9224" max="9224" width="15.25" style="27" customWidth="1"/>
    <col min="9225" max="9225" width="13" style="27" customWidth="1"/>
    <col min="9226" max="9226" width="13.375" style="27" customWidth="1"/>
    <col min="9227" max="9472" width="8.875" style="27"/>
    <col min="9473" max="9473" width="9.625" style="27" customWidth="1"/>
    <col min="9474" max="9474" width="33.5" style="27" customWidth="1"/>
    <col min="9475" max="9475" width="26.375" style="27" customWidth="1"/>
    <col min="9476" max="9476" width="13.875" style="27" customWidth="1"/>
    <col min="9477" max="9477" width="19.75" style="27" customWidth="1"/>
    <col min="9478" max="9478" width="17.125" style="27" customWidth="1"/>
    <col min="9479" max="9479" width="17.375" style="27" customWidth="1"/>
    <col min="9480" max="9480" width="15.25" style="27" customWidth="1"/>
    <col min="9481" max="9481" width="13" style="27" customWidth="1"/>
    <col min="9482" max="9482" width="13.375" style="27" customWidth="1"/>
    <col min="9483" max="9728" width="8.875" style="27"/>
    <col min="9729" max="9729" width="9.625" style="27" customWidth="1"/>
    <col min="9730" max="9730" width="33.5" style="27" customWidth="1"/>
    <col min="9731" max="9731" width="26.375" style="27" customWidth="1"/>
    <col min="9732" max="9732" width="13.875" style="27" customWidth="1"/>
    <col min="9733" max="9733" width="19.75" style="27" customWidth="1"/>
    <col min="9734" max="9734" width="17.125" style="27" customWidth="1"/>
    <col min="9735" max="9735" width="17.375" style="27" customWidth="1"/>
    <col min="9736" max="9736" width="15.25" style="27" customWidth="1"/>
    <col min="9737" max="9737" width="13" style="27" customWidth="1"/>
    <col min="9738" max="9738" width="13.375" style="27" customWidth="1"/>
    <col min="9739" max="9984" width="8.875" style="27"/>
    <col min="9985" max="9985" width="9.625" style="27" customWidth="1"/>
    <col min="9986" max="9986" width="33.5" style="27" customWidth="1"/>
    <col min="9987" max="9987" width="26.375" style="27" customWidth="1"/>
    <col min="9988" max="9988" width="13.875" style="27" customWidth="1"/>
    <col min="9989" max="9989" width="19.75" style="27" customWidth="1"/>
    <col min="9990" max="9990" width="17.125" style="27" customWidth="1"/>
    <col min="9991" max="9991" width="17.375" style="27" customWidth="1"/>
    <col min="9992" max="9992" width="15.25" style="27" customWidth="1"/>
    <col min="9993" max="9993" width="13" style="27" customWidth="1"/>
    <col min="9994" max="9994" width="13.375" style="27" customWidth="1"/>
    <col min="9995" max="10240" width="8.875" style="27"/>
    <col min="10241" max="10241" width="9.625" style="27" customWidth="1"/>
    <col min="10242" max="10242" width="33.5" style="27" customWidth="1"/>
    <col min="10243" max="10243" width="26.375" style="27" customWidth="1"/>
    <col min="10244" max="10244" width="13.875" style="27" customWidth="1"/>
    <col min="10245" max="10245" width="19.75" style="27" customWidth="1"/>
    <col min="10246" max="10246" width="17.125" style="27" customWidth="1"/>
    <col min="10247" max="10247" width="17.375" style="27" customWidth="1"/>
    <col min="10248" max="10248" width="15.25" style="27" customWidth="1"/>
    <col min="10249" max="10249" width="13" style="27" customWidth="1"/>
    <col min="10250" max="10250" width="13.375" style="27" customWidth="1"/>
    <col min="10251" max="10496" width="8.875" style="27"/>
    <col min="10497" max="10497" width="9.625" style="27" customWidth="1"/>
    <col min="10498" max="10498" width="33.5" style="27" customWidth="1"/>
    <col min="10499" max="10499" width="26.375" style="27" customWidth="1"/>
    <col min="10500" max="10500" width="13.875" style="27" customWidth="1"/>
    <col min="10501" max="10501" width="19.75" style="27" customWidth="1"/>
    <col min="10502" max="10502" width="17.125" style="27" customWidth="1"/>
    <col min="10503" max="10503" width="17.375" style="27" customWidth="1"/>
    <col min="10504" max="10504" width="15.25" style="27" customWidth="1"/>
    <col min="10505" max="10505" width="13" style="27" customWidth="1"/>
    <col min="10506" max="10506" width="13.375" style="27" customWidth="1"/>
    <col min="10507" max="10752" width="8.875" style="27"/>
    <col min="10753" max="10753" width="9.625" style="27" customWidth="1"/>
    <col min="10754" max="10754" width="33.5" style="27" customWidth="1"/>
    <col min="10755" max="10755" width="26.375" style="27" customWidth="1"/>
    <col min="10756" max="10756" width="13.875" style="27" customWidth="1"/>
    <col min="10757" max="10757" width="19.75" style="27" customWidth="1"/>
    <col min="10758" max="10758" width="17.125" style="27" customWidth="1"/>
    <col min="10759" max="10759" width="17.375" style="27" customWidth="1"/>
    <col min="10760" max="10760" width="15.25" style="27" customWidth="1"/>
    <col min="10761" max="10761" width="13" style="27" customWidth="1"/>
    <col min="10762" max="10762" width="13.375" style="27" customWidth="1"/>
    <col min="10763" max="11008" width="8.875" style="27"/>
    <col min="11009" max="11009" width="9.625" style="27" customWidth="1"/>
    <col min="11010" max="11010" width="33.5" style="27" customWidth="1"/>
    <col min="11011" max="11011" width="26.375" style="27" customWidth="1"/>
    <col min="11012" max="11012" width="13.875" style="27" customWidth="1"/>
    <col min="11013" max="11013" width="19.75" style="27" customWidth="1"/>
    <col min="11014" max="11014" width="17.125" style="27" customWidth="1"/>
    <col min="11015" max="11015" width="17.375" style="27" customWidth="1"/>
    <col min="11016" max="11016" width="15.25" style="27" customWidth="1"/>
    <col min="11017" max="11017" width="13" style="27" customWidth="1"/>
    <col min="11018" max="11018" width="13.375" style="27" customWidth="1"/>
    <col min="11019" max="11264" width="8.875" style="27"/>
    <col min="11265" max="11265" width="9.625" style="27" customWidth="1"/>
    <col min="11266" max="11266" width="33.5" style="27" customWidth="1"/>
    <col min="11267" max="11267" width="26.375" style="27" customWidth="1"/>
    <col min="11268" max="11268" width="13.875" style="27" customWidth="1"/>
    <col min="11269" max="11269" width="19.75" style="27" customWidth="1"/>
    <col min="11270" max="11270" width="17.125" style="27" customWidth="1"/>
    <col min="11271" max="11271" width="17.375" style="27" customWidth="1"/>
    <col min="11272" max="11272" width="15.25" style="27" customWidth="1"/>
    <col min="11273" max="11273" width="13" style="27" customWidth="1"/>
    <col min="11274" max="11274" width="13.375" style="27" customWidth="1"/>
    <col min="11275" max="11520" width="8.875" style="27"/>
    <col min="11521" max="11521" width="9.625" style="27" customWidth="1"/>
    <col min="11522" max="11522" width="33.5" style="27" customWidth="1"/>
    <col min="11523" max="11523" width="26.375" style="27" customWidth="1"/>
    <col min="11524" max="11524" width="13.875" style="27" customWidth="1"/>
    <col min="11525" max="11525" width="19.75" style="27" customWidth="1"/>
    <col min="11526" max="11526" width="17.125" style="27" customWidth="1"/>
    <col min="11527" max="11527" width="17.375" style="27" customWidth="1"/>
    <col min="11528" max="11528" width="15.25" style="27" customWidth="1"/>
    <col min="11529" max="11529" width="13" style="27" customWidth="1"/>
    <col min="11530" max="11530" width="13.375" style="27" customWidth="1"/>
    <col min="11531" max="11776" width="8.875" style="27"/>
    <col min="11777" max="11777" width="9.625" style="27" customWidth="1"/>
    <col min="11778" max="11778" width="33.5" style="27" customWidth="1"/>
    <col min="11779" max="11779" width="26.375" style="27" customWidth="1"/>
    <col min="11780" max="11780" width="13.875" style="27" customWidth="1"/>
    <col min="11781" max="11781" width="19.75" style="27" customWidth="1"/>
    <col min="11782" max="11782" width="17.125" style="27" customWidth="1"/>
    <col min="11783" max="11783" width="17.375" style="27" customWidth="1"/>
    <col min="11784" max="11784" width="15.25" style="27" customWidth="1"/>
    <col min="11785" max="11785" width="13" style="27" customWidth="1"/>
    <col min="11786" max="11786" width="13.375" style="27" customWidth="1"/>
    <col min="11787" max="12032" width="8.875" style="27"/>
    <col min="12033" max="12033" width="9.625" style="27" customWidth="1"/>
    <col min="12034" max="12034" width="33.5" style="27" customWidth="1"/>
    <col min="12035" max="12035" width="26.375" style="27" customWidth="1"/>
    <col min="12036" max="12036" width="13.875" style="27" customWidth="1"/>
    <col min="12037" max="12037" width="19.75" style="27" customWidth="1"/>
    <col min="12038" max="12038" width="17.125" style="27" customWidth="1"/>
    <col min="12039" max="12039" width="17.375" style="27" customWidth="1"/>
    <col min="12040" max="12040" width="15.25" style="27" customWidth="1"/>
    <col min="12041" max="12041" width="13" style="27" customWidth="1"/>
    <col min="12042" max="12042" width="13.375" style="27" customWidth="1"/>
    <col min="12043" max="12288" width="8.875" style="27"/>
    <col min="12289" max="12289" width="9.625" style="27" customWidth="1"/>
    <col min="12290" max="12290" width="33.5" style="27" customWidth="1"/>
    <col min="12291" max="12291" width="26.375" style="27" customWidth="1"/>
    <col min="12292" max="12292" width="13.875" style="27" customWidth="1"/>
    <col min="12293" max="12293" width="19.75" style="27" customWidth="1"/>
    <col min="12294" max="12294" width="17.125" style="27" customWidth="1"/>
    <col min="12295" max="12295" width="17.375" style="27" customWidth="1"/>
    <col min="12296" max="12296" width="15.25" style="27" customWidth="1"/>
    <col min="12297" max="12297" width="13" style="27" customWidth="1"/>
    <col min="12298" max="12298" width="13.375" style="27" customWidth="1"/>
    <col min="12299" max="12544" width="8.875" style="27"/>
    <col min="12545" max="12545" width="9.625" style="27" customWidth="1"/>
    <col min="12546" max="12546" width="33.5" style="27" customWidth="1"/>
    <col min="12547" max="12547" width="26.375" style="27" customWidth="1"/>
    <col min="12548" max="12548" width="13.875" style="27" customWidth="1"/>
    <col min="12549" max="12549" width="19.75" style="27" customWidth="1"/>
    <col min="12550" max="12550" width="17.125" style="27" customWidth="1"/>
    <col min="12551" max="12551" width="17.375" style="27" customWidth="1"/>
    <col min="12552" max="12552" width="15.25" style="27" customWidth="1"/>
    <col min="12553" max="12553" width="13" style="27" customWidth="1"/>
    <col min="12554" max="12554" width="13.375" style="27" customWidth="1"/>
    <col min="12555" max="12800" width="8.875" style="27"/>
    <col min="12801" max="12801" width="9.625" style="27" customWidth="1"/>
    <col min="12802" max="12802" width="33.5" style="27" customWidth="1"/>
    <col min="12803" max="12803" width="26.375" style="27" customWidth="1"/>
    <col min="12804" max="12804" width="13.875" style="27" customWidth="1"/>
    <col min="12805" max="12805" width="19.75" style="27" customWidth="1"/>
    <col min="12806" max="12806" width="17.125" style="27" customWidth="1"/>
    <col min="12807" max="12807" width="17.375" style="27" customWidth="1"/>
    <col min="12808" max="12808" width="15.25" style="27" customWidth="1"/>
    <col min="12809" max="12809" width="13" style="27" customWidth="1"/>
    <col min="12810" max="12810" width="13.375" style="27" customWidth="1"/>
    <col min="12811" max="13056" width="8.875" style="27"/>
    <col min="13057" max="13057" width="9.625" style="27" customWidth="1"/>
    <col min="13058" max="13058" width="33.5" style="27" customWidth="1"/>
    <col min="13059" max="13059" width="26.375" style="27" customWidth="1"/>
    <col min="13060" max="13060" width="13.875" style="27" customWidth="1"/>
    <col min="13061" max="13061" width="19.75" style="27" customWidth="1"/>
    <col min="13062" max="13062" width="17.125" style="27" customWidth="1"/>
    <col min="13063" max="13063" width="17.375" style="27" customWidth="1"/>
    <col min="13064" max="13064" width="15.25" style="27" customWidth="1"/>
    <col min="13065" max="13065" width="13" style="27" customWidth="1"/>
    <col min="13066" max="13066" width="13.375" style="27" customWidth="1"/>
    <col min="13067" max="13312" width="8.875" style="27"/>
    <col min="13313" max="13313" width="9.625" style="27" customWidth="1"/>
    <col min="13314" max="13314" width="33.5" style="27" customWidth="1"/>
    <col min="13315" max="13315" width="26.375" style="27" customWidth="1"/>
    <col min="13316" max="13316" width="13.875" style="27" customWidth="1"/>
    <col min="13317" max="13317" width="19.75" style="27" customWidth="1"/>
    <col min="13318" max="13318" width="17.125" style="27" customWidth="1"/>
    <col min="13319" max="13319" width="17.375" style="27" customWidth="1"/>
    <col min="13320" max="13320" width="15.25" style="27" customWidth="1"/>
    <col min="13321" max="13321" width="13" style="27" customWidth="1"/>
    <col min="13322" max="13322" width="13.375" style="27" customWidth="1"/>
    <col min="13323" max="13568" width="8.875" style="27"/>
    <col min="13569" max="13569" width="9.625" style="27" customWidth="1"/>
    <col min="13570" max="13570" width="33.5" style="27" customWidth="1"/>
    <col min="13571" max="13571" width="26.375" style="27" customWidth="1"/>
    <col min="13572" max="13572" width="13.875" style="27" customWidth="1"/>
    <col min="13573" max="13573" width="19.75" style="27" customWidth="1"/>
    <col min="13574" max="13574" width="17.125" style="27" customWidth="1"/>
    <col min="13575" max="13575" width="17.375" style="27" customWidth="1"/>
    <col min="13576" max="13576" width="15.25" style="27" customWidth="1"/>
    <col min="13577" max="13577" width="13" style="27" customWidth="1"/>
    <col min="13578" max="13578" width="13.375" style="27" customWidth="1"/>
    <col min="13579" max="13824" width="8.875" style="27"/>
    <col min="13825" max="13825" width="9.625" style="27" customWidth="1"/>
    <col min="13826" max="13826" width="33.5" style="27" customWidth="1"/>
    <col min="13827" max="13827" width="26.375" style="27" customWidth="1"/>
    <col min="13828" max="13828" width="13.875" style="27" customWidth="1"/>
    <col min="13829" max="13829" width="19.75" style="27" customWidth="1"/>
    <col min="13830" max="13830" width="17.125" style="27" customWidth="1"/>
    <col min="13831" max="13831" width="17.375" style="27" customWidth="1"/>
    <col min="13832" max="13832" width="15.25" style="27" customWidth="1"/>
    <col min="13833" max="13833" width="13" style="27" customWidth="1"/>
    <col min="13834" max="13834" width="13.375" style="27" customWidth="1"/>
    <col min="13835" max="14080" width="8.875" style="27"/>
    <col min="14081" max="14081" width="9.625" style="27" customWidth="1"/>
    <col min="14082" max="14082" width="33.5" style="27" customWidth="1"/>
    <col min="14083" max="14083" width="26.375" style="27" customWidth="1"/>
    <col min="14084" max="14084" width="13.875" style="27" customWidth="1"/>
    <col min="14085" max="14085" width="19.75" style="27" customWidth="1"/>
    <col min="14086" max="14086" width="17.125" style="27" customWidth="1"/>
    <col min="14087" max="14087" width="17.375" style="27" customWidth="1"/>
    <col min="14088" max="14088" width="15.25" style="27" customWidth="1"/>
    <col min="14089" max="14089" width="13" style="27" customWidth="1"/>
    <col min="14090" max="14090" width="13.375" style="27" customWidth="1"/>
    <col min="14091" max="14336" width="8.875" style="27"/>
    <col min="14337" max="14337" width="9.625" style="27" customWidth="1"/>
    <col min="14338" max="14338" width="33.5" style="27" customWidth="1"/>
    <col min="14339" max="14339" width="26.375" style="27" customWidth="1"/>
    <col min="14340" max="14340" width="13.875" style="27" customWidth="1"/>
    <col min="14341" max="14341" width="19.75" style="27" customWidth="1"/>
    <col min="14342" max="14342" width="17.125" style="27" customWidth="1"/>
    <col min="14343" max="14343" width="17.375" style="27" customWidth="1"/>
    <col min="14344" max="14344" width="15.25" style="27" customWidth="1"/>
    <col min="14345" max="14345" width="13" style="27" customWidth="1"/>
    <col min="14346" max="14346" width="13.375" style="27" customWidth="1"/>
    <col min="14347" max="14592" width="8.875" style="27"/>
    <col min="14593" max="14593" width="9.625" style="27" customWidth="1"/>
    <col min="14594" max="14594" width="33.5" style="27" customWidth="1"/>
    <col min="14595" max="14595" width="26.375" style="27" customWidth="1"/>
    <col min="14596" max="14596" width="13.875" style="27" customWidth="1"/>
    <col min="14597" max="14597" width="19.75" style="27" customWidth="1"/>
    <col min="14598" max="14598" width="17.125" style="27" customWidth="1"/>
    <col min="14599" max="14599" width="17.375" style="27" customWidth="1"/>
    <col min="14600" max="14600" width="15.25" style="27" customWidth="1"/>
    <col min="14601" max="14601" width="13" style="27" customWidth="1"/>
    <col min="14602" max="14602" width="13.375" style="27" customWidth="1"/>
    <col min="14603" max="14848" width="8.875" style="27"/>
    <col min="14849" max="14849" width="9.625" style="27" customWidth="1"/>
    <col min="14850" max="14850" width="33.5" style="27" customWidth="1"/>
    <col min="14851" max="14851" width="26.375" style="27" customWidth="1"/>
    <col min="14852" max="14852" width="13.875" style="27" customWidth="1"/>
    <col min="14853" max="14853" width="19.75" style="27" customWidth="1"/>
    <col min="14854" max="14854" width="17.125" style="27" customWidth="1"/>
    <col min="14855" max="14855" width="17.375" style="27" customWidth="1"/>
    <col min="14856" max="14856" width="15.25" style="27" customWidth="1"/>
    <col min="14857" max="14857" width="13" style="27" customWidth="1"/>
    <col min="14858" max="14858" width="13.375" style="27" customWidth="1"/>
    <col min="14859" max="15104" width="8.875" style="27"/>
    <col min="15105" max="15105" width="9.625" style="27" customWidth="1"/>
    <col min="15106" max="15106" width="33.5" style="27" customWidth="1"/>
    <col min="15107" max="15107" width="26.375" style="27" customWidth="1"/>
    <col min="15108" max="15108" width="13.875" style="27" customWidth="1"/>
    <col min="15109" max="15109" width="19.75" style="27" customWidth="1"/>
    <col min="15110" max="15110" width="17.125" style="27" customWidth="1"/>
    <col min="15111" max="15111" width="17.375" style="27" customWidth="1"/>
    <col min="15112" max="15112" width="15.25" style="27" customWidth="1"/>
    <col min="15113" max="15113" width="13" style="27" customWidth="1"/>
    <col min="15114" max="15114" width="13.375" style="27" customWidth="1"/>
    <col min="15115" max="15360" width="8.875" style="27"/>
    <col min="15361" max="15361" width="9.625" style="27" customWidth="1"/>
    <col min="15362" max="15362" width="33.5" style="27" customWidth="1"/>
    <col min="15363" max="15363" width="26.375" style="27" customWidth="1"/>
    <col min="15364" max="15364" width="13.875" style="27" customWidth="1"/>
    <col min="15365" max="15365" width="19.75" style="27" customWidth="1"/>
    <col min="15366" max="15366" width="17.125" style="27" customWidth="1"/>
    <col min="15367" max="15367" width="17.375" style="27" customWidth="1"/>
    <col min="15368" max="15368" width="15.25" style="27" customWidth="1"/>
    <col min="15369" max="15369" width="13" style="27" customWidth="1"/>
    <col min="15370" max="15370" width="13.375" style="27" customWidth="1"/>
    <col min="15371" max="15616" width="8.875" style="27"/>
    <col min="15617" max="15617" width="9.625" style="27" customWidth="1"/>
    <col min="15618" max="15618" width="33.5" style="27" customWidth="1"/>
    <col min="15619" max="15619" width="26.375" style="27" customWidth="1"/>
    <col min="15620" max="15620" width="13.875" style="27" customWidth="1"/>
    <col min="15621" max="15621" width="19.75" style="27" customWidth="1"/>
    <col min="15622" max="15622" width="17.125" style="27" customWidth="1"/>
    <col min="15623" max="15623" width="17.375" style="27" customWidth="1"/>
    <col min="15624" max="15624" width="15.25" style="27" customWidth="1"/>
    <col min="15625" max="15625" width="13" style="27" customWidth="1"/>
    <col min="15626" max="15626" width="13.375" style="27" customWidth="1"/>
    <col min="15627" max="15872" width="8.875" style="27"/>
    <col min="15873" max="15873" width="9.625" style="27" customWidth="1"/>
    <col min="15874" max="15874" width="33.5" style="27" customWidth="1"/>
    <col min="15875" max="15875" width="26.375" style="27" customWidth="1"/>
    <col min="15876" max="15876" width="13.875" style="27" customWidth="1"/>
    <col min="15877" max="15877" width="19.75" style="27" customWidth="1"/>
    <col min="15878" max="15878" width="17.125" style="27" customWidth="1"/>
    <col min="15879" max="15879" width="17.375" style="27" customWidth="1"/>
    <col min="15880" max="15880" width="15.25" style="27" customWidth="1"/>
    <col min="15881" max="15881" width="13" style="27" customWidth="1"/>
    <col min="15882" max="15882" width="13.375" style="27" customWidth="1"/>
    <col min="15883" max="16128" width="8.875" style="27"/>
    <col min="16129" max="16129" width="9.625" style="27" customWidth="1"/>
    <col min="16130" max="16130" width="33.5" style="27" customWidth="1"/>
    <col min="16131" max="16131" width="26.375" style="27" customWidth="1"/>
    <col min="16132" max="16132" width="13.875" style="27" customWidth="1"/>
    <col min="16133" max="16133" width="19.75" style="27" customWidth="1"/>
    <col min="16134" max="16134" width="17.125" style="27" customWidth="1"/>
    <col min="16135" max="16135" width="17.375" style="27" customWidth="1"/>
    <col min="16136" max="16136" width="15.25" style="27" customWidth="1"/>
    <col min="16137" max="16137" width="13" style="27" customWidth="1"/>
    <col min="16138" max="16138" width="13.375" style="27" customWidth="1"/>
    <col min="16139" max="16384" width="8.875" style="27"/>
  </cols>
  <sheetData>
    <row r="1" spans="1:21" ht="35.65" customHeight="1">
      <c r="A1" s="24" t="s">
        <v>177</v>
      </c>
      <c r="B1" s="25"/>
      <c r="C1" s="25"/>
      <c r="D1" s="24"/>
      <c r="E1" s="24"/>
      <c r="F1" s="24"/>
      <c r="G1" s="24"/>
      <c r="H1" s="24"/>
      <c r="I1" s="25"/>
      <c r="J1" s="26"/>
    </row>
    <row r="2" spans="1:21" ht="18.95" customHeight="1">
      <c r="A2" s="169" t="s">
        <v>310</v>
      </c>
      <c r="B2" s="169"/>
      <c r="C2" s="169"/>
      <c r="D2" s="169"/>
      <c r="E2" s="169"/>
      <c r="F2" s="169"/>
      <c r="G2" s="169"/>
      <c r="H2" s="169"/>
      <c r="I2" s="169"/>
      <c r="J2" s="169"/>
    </row>
    <row r="3" spans="1:21" ht="23.25" customHeight="1" thickBot="1">
      <c r="A3" s="28" t="s">
        <v>178</v>
      </c>
      <c r="B3" s="29"/>
      <c r="C3" s="30"/>
      <c r="D3" s="170"/>
      <c r="E3" s="171"/>
      <c r="G3" s="30"/>
      <c r="H3" s="30"/>
      <c r="J3" s="31" t="s">
        <v>179</v>
      </c>
    </row>
    <row r="4" spans="1:21" ht="32.1" customHeight="1">
      <c r="A4" s="172" t="s">
        <v>180</v>
      </c>
      <c r="B4" s="174" t="s">
        <v>181</v>
      </c>
      <c r="C4" s="174" t="s">
        <v>182</v>
      </c>
      <c r="D4" s="174" t="s">
        <v>183</v>
      </c>
      <c r="E4" s="174" t="s">
        <v>184</v>
      </c>
      <c r="F4" s="176" t="s">
        <v>185</v>
      </c>
      <c r="G4" s="176"/>
      <c r="H4" s="176"/>
      <c r="I4" s="174" t="s">
        <v>186</v>
      </c>
      <c r="J4" s="177"/>
    </row>
    <row r="5" spans="1:21" ht="57.6" customHeight="1">
      <c r="A5" s="173"/>
      <c r="B5" s="175"/>
      <c r="C5" s="175"/>
      <c r="D5" s="175"/>
      <c r="E5" s="175"/>
      <c r="F5" s="32" t="s">
        <v>187</v>
      </c>
      <c r="G5" s="32" t="s">
        <v>188</v>
      </c>
      <c r="H5" s="32" t="s">
        <v>189</v>
      </c>
      <c r="I5" s="32" t="s">
        <v>190</v>
      </c>
      <c r="J5" s="33" t="s">
        <v>191</v>
      </c>
    </row>
    <row r="6" spans="1:21" ht="37.9" customHeight="1">
      <c r="A6" s="167" t="s">
        <v>192</v>
      </c>
      <c r="B6" s="168"/>
      <c r="C6" s="168"/>
      <c r="D6" s="168"/>
      <c r="E6" s="168"/>
      <c r="F6" s="34">
        <f>F7+F40</f>
        <v>1668059</v>
      </c>
      <c r="G6" s="34">
        <f>G7+G40</f>
        <v>1299165</v>
      </c>
      <c r="H6" s="34">
        <f>H7+H40</f>
        <v>368894</v>
      </c>
      <c r="I6" s="34">
        <f>I7+I40</f>
        <v>0</v>
      </c>
      <c r="J6" s="35">
        <f t="shared" ref="J6:J35" si="0">I6/F6</f>
        <v>0</v>
      </c>
    </row>
    <row r="7" spans="1:21" ht="36.6" customHeight="1">
      <c r="A7" s="167" t="s">
        <v>193</v>
      </c>
      <c r="B7" s="168"/>
      <c r="C7" s="168"/>
      <c r="D7" s="168"/>
      <c r="E7" s="168"/>
      <c r="F7" s="36">
        <f>F8+F11+F29+F32+F33+F34+F35+F39</f>
        <v>1529429</v>
      </c>
      <c r="G7" s="36">
        <f>G8+G11+G29+G32+G33+G34+G35+G39</f>
        <v>1160535</v>
      </c>
      <c r="H7" s="36">
        <f>H8+H11+H29+H32+H33+H34+H35+H39</f>
        <v>368894</v>
      </c>
      <c r="I7" s="37">
        <f>I8+I11+I29+I32+I33+I34+I35+I39</f>
        <v>0</v>
      </c>
      <c r="J7" s="35">
        <f t="shared" si="0"/>
        <v>0</v>
      </c>
    </row>
    <row r="8" spans="1:21" ht="43.9" customHeight="1">
      <c r="A8" s="38" t="s">
        <v>194</v>
      </c>
      <c r="B8" s="39" t="s">
        <v>195</v>
      </c>
      <c r="C8" s="40"/>
      <c r="D8" s="40"/>
      <c r="E8" s="40"/>
      <c r="F8" s="40">
        <f>SUM(F9:F10)</f>
        <v>449399</v>
      </c>
      <c r="G8" s="40">
        <f>SUM(G9:G10)</f>
        <v>197238</v>
      </c>
      <c r="H8" s="40">
        <f>SUM(H9:H10)</f>
        <v>252161</v>
      </c>
      <c r="I8" s="40">
        <f>SUM(I9:I10)</f>
        <v>0</v>
      </c>
      <c r="J8" s="41">
        <f t="shared" si="0"/>
        <v>0</v>
      </c>
    </row>
    <row r="9" spans="1:21" ht="78.599999999999994" customHeight="1">
      <c r="A9" s="42" t="s">
        <v>196</v>
      </c>
      <c r="B9" s="43" t="s">
        <v>197</v>
      </c>
      <c r="C9" s="44" t="s">
        <v>198</v>
      </c>
      <c r="D9" s="45" t="s">
        <v>199</v>
      </c>
      <c r="E9" s="46" t="s">
        <v>200</v>
      </c>
      <c r="F9" s="47">
        <f>SUM(G9:H9)</f>
        <v>259723</v>
      </c>
      <c r="G9" s="47">
        <v>197238</v>
      </c>
      <c r="H9" s="47">
        <v>62485</v>
      </c>
      <c r="I9" s="48"/>
      <c r="J9" s="49"/>
    </row>
    <row r="10" spans="1:21" ht="57">
      <c r="A10" s="42" t="s">
        <v>201</v>
      </c>
      <c r="B10" s="43" t="s">
        <v>202</v>
      </c>
      <c r="C10" s="44" t="s">
        <v>203</v>
      </c>
      <c r="D10" s="45" t="s">
        <v>176</v>
      </c>
      <c r="E10" s="46" t="s">
        <v>204</v>
      </c>
      <c r="F10" s="47">
        <f>SUM(G10:H10)</f>
        <v>189676</v>
      </c>
      <c r="G10" s="47"/>
      <c r="H10" s="47">
        <v>189676</v>
      </c>
      <c r="I10" s="48"/>
      <c r="J10" s="49"/>
    </row>
    <row r="11" spans="1:21" ht="50.1" customHeight="1">
      <c r="A11" s="38" t="s">
        <v>205</v>
      </c>
      <c r="B11" s="39" t="s">
        <v>206</v>
      </c>
      <c r="C11" s="40"/>
      <c r="D11" s="40"/>
      <c r="E11" s="40"/>
      <c r="F11" s="40">
        <f>SUM(F12:F28)</f>
        <v>114682</v>
      </c>
      <c r="G11" s="40">
        <f>SUM(G12:G28)</f>
        <v>114682</v>
      </c>
      <c r="H11" s="40">
        <f>SUM(H12:H28)</f>
        <v>0</v>
      </c>
      <c r="I11" s="40">
        <f>SUM(I12:I28)</f>
        <v>0</v>
      </c>
      <c r="J11" s="41">
        <f t="shared" si="0"/>
        <v>0</v>
      </c>
    </row>
    <row r="12" spans="1:21" ht="71.25">
      <c r="A12" s="42" t="s">
        <v>207</v>
      </c>
      <c r="B12" s="43" t="s">
        <v>206</v>
      </c>
      <c r="C12" s="44" t="s">
        <v>208</v>
      </c>
      <c r="D12" s="47" t="s">
        <v>209</v>
      </c>
      <c r="E12" s="50" t="s">
        <v>210</v>
      </c>
      <c r="F12" s="47">
        <f>SUM(G12:H12)</f>
        <v>15245</v>
      </c>
      <c r="G12" s="47">
        <v>15245</v>
      </c>
      <c r="H12" s="47"/>
      <c r="I12" s="47"/>
      <c r="J12" s="49"/>
    </row>
    <row r="13" spans="1:21" ht="71.25">
      <c r="A13" s="42" t="s">
        <v>211</v>
      </c>
      <c r="B13" s="43" t="s">
        <v>206</v>
      </c>
      <c r="C13" s="44" t="s">
        <v>212</v>
      </c>
      <c r="D13" s="51" t="s">
        <v>213</v>
      </c>
      <c r="E13" s="50" t="s">
        <v>210</v>
      </c>
      <c r="F13" s="47">
        <f t="shared" ref="F13:F28" si="1">SUM(G13:H13)</f>
        <v>30000</v>
      </c>
      <c r="G13" s="51">
        <v>30000</v>
      </c>
      <c r="H13" s="51"/>
      <c r="I13" s="51"/>
      <c r="J13" s="49"/>
      <c r="K13" s="52"/>
      <c r="L13" s="52"/>
      <c r="M13" s="52"/>
      <c r="N13" s="52"/>
      <c r="O13" s="52"/>
      <c r="P13" s="52"/>
      <c r="Q13" s="52"/>
      <c r="R13" s="52"/>
      <c r="S13" s="52"/>
      <c r="T13" s="52"/>
      <c r="U13" s="52"/>
    </row>
    <row r="14" spans="1:21" ht="71.25">
      <c r="A14" s="42" t="s">
        <v>214</v>
      </c>
      <c r="B14" s="43" t="s">
        <v>206</v>
      </c>
      <c r="C14" s="44" t="s">
        <v>215</v>
      </c>
      <c r="D14" s="47" t="s">
        <v>216</v>
      </c>
      <c r="E14" s="50" t="s">
        <v>210</v>
      </c>
      <c r="F14" s="47">
        <f t="shared" si="1"/>
        <v>20000</v>
      </c>
      <c r="G14" s="47">
        <v>20000</v>
      </c>
      <c r="H14" s="47"/>
      <c r="I14" s="47"/>
      <c r="J14" s="49"/>
    </row>
    <row r="15" spans="1:21" ht="71.25">
      <c r="A15" s="42" t="s">
        <v>217</v>
      </c>
      <c r="B15" s="43" t="s">
        <v>206</v>
      </c>
      <c r="C15" s="44" t="s">
        <v>218</v>
      </c>
      <c r="D15" s="47" t="s">
        <v>219</v>
      </c>
      <c r="E15" s="50" t="s">
        <v>210</v>
      </c>
      <c r="F15" s="47">
        <f t="shared" si="1"/>
        <v>15000</v>
      </c>
      <c r="G15" s="47">
        <v>15000</v>
      </c>
      <c r="H15" s="47"/>
      <c r="I15" s="47"/>
      <c r="J15" s="49"/>
    </row>
    <row r="16" spans="1:21" ht="71.25">
      <c r="A16" s="42" t="s">
        <v>220</v>
      </c>
      <c r="B16" s="43" t="s">
        <v>206</v>
      </c>
      <c r="C16" s="44" t="s">
        <v>221</v>
      </c>
      <c r="D16" s="47" t="s">
        <v>222</v>
      </c>
      <c r="E16" s="50" t="s">
        <v>210</v>
      </c>
      <c r="F16" s="47">
        <f t="shared" si="1"/>
        <v>5000</v>
      </c>
      <c r="G16" s="47">
        <v>5000</v>
      </c>
      <c r="H16" s="47"/>
      <c r="I16" s="47"/>
      <c r="J16" s="49"/>
    </row>
    <row r="17" spans="1:21" ht="71.25">
      <c r="A17" s="42" t="s">
        <v>223</v>
      </c>
      <c r="B17" s="43" t="s">
        <v>206</v>
      </c>
      <c r="C17" s="44" t="s">
        <v>224</v>
      </c>
      <c r="D17" s="47" t="s">
        <v>225</v>
      </c>
      <c r="E17" s="50" t="s">
        <v>210</v>
      </c>
      <c r="F17" s="47">
        <f t="shared" si="1"/>
        <v>2000</v>
      </c>
      <c r="G17" s="47">
        <v>2000</v>
      </c>
      <c r="H17" s="47"/>
      <c r="I17" s="47"/>
      <c r="J17" s="49"/>
    </row>
    <row r="18" spans="1:21" ht="71.25">
      <c r="A18" s="42" t="s">
        <v>226</v>
      </c>
      <c r="B18" s="43" t="s">
        <v>206</v>
      </c>
      <c r="C18" s="44" t="s">
        <v>227</v>
      </c>
      <c r="D18" s="51" t="s">
        <v>228</v>
      </c>
      <c r="E18" s="50" t="s">
        <v>210</v>
      </c>
      <c r="F18" s="47">
        <f t="shared" si="1"/>
        <v>5000</v>
      </c>
      <c r="G18" s="51">
        <v>5000</v>
      </c>
      <c r="H18" s="51"/>
      <c r="I18" s="51"/>
      <c r="J18" s="49"/>
      <c r="K18" s="52"/>
      <c r="L18" s="52"/>
      <c r="M18" s="52"/>
      <c r="N18" s="52"/>
      <c r="O18" s="52"/>
      <c r="P18" s="52"/>
      <c r="Q18" s="52"/>
      <c r="R18" s="52"/>
      <c r="S18" s="52"/>
      <c r="T18" s="52"/>
      <c r="U18" s="52"/>
    </row>
    <row r="19" spans="1:21" ht="71.25">
      <c r="A19" s="42" t="s">
        <v>229</v>
      </c>
      <c r="B19" s="43" t="s">
        <v>206</v>
      </c>
      <c r="C19" s="44" t="s">
        <v>230</v>
      </c>
      <c r="D19" s="47" t="s">
        <v>231</v>
      </c>
      <c r="E19" s="50" t="s">
        <v>210</v>
      </c>
      <c r="F19" s="47">
        <f t="shared" si="1"/>
        <v>2437</v>
      </c>
      <c r="G19" s="47">
        <v>2437</v>
      </c>
      <c r="H19" s="47"/>
      <c r="I19" s="47"/>
      <c r="J19" s="49"/>
    </row>
    <row r="20" spans="1:21" ht="57">
      <c r="A20" s="42" t="s">
        <v>232</v>
      </c>
      <c r="B20" s="43" t="s">
        <v>206</v>
      </c>
      <c r="C20" s="44" t="s">
        <v>233</v>
      </c>
      <c r="D20" s="47" t="s">
        <v>199</v>
      </c>
      <c r="E20" s="50" t="s">
        <v>234</v>
      </c>
      <c r="F20" s="47">
        <f t="shared" si="1"/>
        <v>997</v>
      </c>
      <c r="G20" s="47">
        <v>997</v>
      </c>
      <c r="H20" s="47"/>
      <c r="I20" s="47"/>
      <c r="J20" s="49"/>
    </row>
    <row r="21" spans="1:21" ht="57">
      <c r="A21" s="42" t="s">
        <v>235</v>
      </c>
      <c r="B21" s="43" t="s">
        <v>206</v>
      </c>
      <c r="C21" s="44" t="s">
        <v>236</v>
      </c>
      <c r="D21" s="47" t="s">
        <v>199</v>
      </c>
      <c r="E21" s="50" t="s">
        <v>234</v>
      </c>
      <c r="F21" s="47">
        <f t="shared" si="1"/>
        <v>3332</v>
      </c>
      <c r="G21" s="47">
        <v>3332</v>
      </c>
      <c r="H21" s="47"/>
      <c r="I21" s="47"/>
      <c r="J21" s="49"/>
    </row>
    <row r="22" spans="1:21" ht="57">
      <c r="A22" s="42" t="s">
        <v>237</v>
      </c>
      <c r="B22" s="43" t="s">
        <v>206</v>
      </c>
      <c r="C22" s="44" t="s">
        <v>238</v>
      </c>
      <c r="D22" s="47" t="s">
        <v>199</v>
      </c>
      <c r="E22" s="50" t="s">
        <v>234</v>
      </c>
      <c r="F22" s="47">
        <f t="shared" si="1"/>
        <v>2000</v>
      </c>
      <c r="G22" s="47">
        <v>2000</v>
      </c>
      <c r="H22" s="47"/>
      <c r="I22" s="47"/>
      <c r="J22" s="49"/>
    </row>
    <row r="23" spans="1:21" ht="57">
      <c r="A23" s="42" t="s">
        <v>239</v>
      </c>
      <c r="B23" s="43" t="s">
        <v>206</v>
      </c>
      <c r="C23" s="44" t="s">
        <v>240</v>
      </c>
      <c r="D23" s="47" t="s">
        <v>199</v>
      </c>
      <c r="E23" s="50" t="s">
        <v>234</v>
      </c>
      <c r="F23" s="47">
        <f t="shared" si="1"/>
        <v>1000</v>
      </c>
      <c r="G23" s="51">
        <v>1000</v>
      </c>
      <c r="H23" s="51"/>
      <c r="I23" s="51"/>
      <c r="J23" s="49"/>
      <c r="K23" s="52"/>
      <c r="L23" s="52"/>
      <c r="M23" s="52"/>
      <c r="N23" s="52"/>
      <c r="O23" s="52"/>
      <c r="P23" s="52"/>
      <c r="Q23" s="52"/>
      <c r="R23" s="52"/>
      <c r="S23" s="52"/>
      <c r="T23" s="52"/>
      <c r="U23" s="52"/>
    </row>
    <row r="24" spans="1:21" ht="57">
      <c r="A24" s="42" t="s">
        <v>241</v>
      </c>
      <c r="B24" s="43" t="s">
        <v>206</v>
      </c>
      <c r="C24" s="44" t="s">
        <v>242</v>
      </c>
      <c r="D24" s="47" t="s">
        <v>199</v>
      </c>
      <c r="E24" s="50" t="s">
        <v>234</v>
      </c>
      <c r="F24" s="47">
        <f t="shared" si="1"/>
        <v>3000</v>
      </c>
      <c r="G24" s="47">
        <v>3000</v>
      </c>
      <c r="H24" s="47"/>
      <c r="I24" s="47"/>
      <c r="J24" s="49"/>
    </row>
    <row r="25" spans="1:21" ht="57">
      <c r="A25" s="42" t="s">
        <v>243</v>
      </c>
      <c r="B25" s="43" t="s">
        <v>206</v>
      </c>
      <c r="C25" s="44" t="s">
        <v>244</v>
      </c>
      <c r="D25" s="47" t="s">
        <v>199</v>
      </c>
      <c r="E25" s="50" t="s">
        <v>234</v>
      </c>
      <c r="F25" s="47">
        <f t="shared" si="1"/>
        <v>2671</v>
      </c>
      <c r="G25" s="47">
        <v>2671</v>
      </c>
      <c r="H25" s="47"/>
      <c r="I25" s="47"/>
      <c r="J25" s="49"/>
    </row>
    <row r="26" spans="1:21" ht="57">
      <c r="A26" s="42" t="s">
        <v>245</v>
      </c>
      <c r="B26" s="43" t="s">
        <v>206</v>
      </c>
      <c r="C26" s="44" t="s">
        <v>246</v>
      </c>
      <c r="D26" s="47" t="s">
        <v>199</v>
      </c>
      <c r="E26" s="50" t="s">
        <v>234</v>
      </c>
      <c r="F26" s="47">
        <f t="shared" si="1"/>
        <v>3000</v>
      </c>
      <c r="G26" s="47">
        <v>3000</v>
      </c>
      <c r="H26" s="47"/>
      <c r="I26" s="47"/>
      <c r="J26" s="49"/>
    </row>
    <row r="27" spans="1:21" ht="57">
      <c r="A27" s="42" t="s">
        <v>247</v>
      </c>
      <c r="B27" s="43" t="s">
        <v>206</v>
      </c>
      <c r="C27" s="44" t="s">
        <v>248</v>
      </c>
      <c r="D27" s="47" t="s">
        <v>199</v>
      </c>
      <c r="E27" s="50" t="s">
        <v>234</v>
      </c>
      <c r="F27" s="47">
        <f t="shared" si="1"/>
        <v>2000</v>
      </c>
      <c r="G27" s="47">
        <v>2000</v>
      </c>
      <c r="H27" s="47"/>
      <c r="I27" s="47"/>
      <c r="J27" s="49"/>
    </row>
    <row r="28" spans="1:21" ht="57">
      <c r="A28" s="42" t="s">
        <v>249</v>
      </c>
      <c r="B28" s="43" t="s">
        <v>206</v>
      </c>
      <c r="C28" s="44" t="s">
        <v>250</v>
      </c>
      <c r="D28" s="47" t="s">
        <v>199</v>
      </c>
      <c r="E28" s="50" t="s">
        <v>234</v>
      </c>
      <c r="F28" s="47">
        <f t="shared" si="1"/>
        <v>2000</v>
      </c>
      <c r="G28" s="47">
        <v>2000</v>
      </c>
      <c r="H28" s="47"/>
      <c r="I28" s="47"/>
      <c r="J28" s="49"/>
    </row>
    <row r="29" spans="1:21" ht="50.1" customHeight="1">
      <c r="A29" s="53" t="s">
        <v>251</v>
      </c>
      <c r="B29" s="54" t="s">
        <v>252</v>
      </c>
      <c r="C29" s="54"/>
      <c r="D29" s="55"/>
      <c r="E29" s="56"/>
      <c r="F29" s="40">
        <f>SUM(F30:F31)</f>
        <v>135375</v>
      </c>
      <c r="G29" s="40">
        <f>SUM(G30:G31)</f>
        <v>135375</v>
      </c>
      <c r="H29" s="40"/>
      <c r="I29" s="40">
        <f>SUM(I30:I31)</f>
        <v>0</v>
      </c>
      <c r="J29" s="41">
        <f t="shared" si="0"/>
        <v>0</v>
      </c>
    </row>
    <row r="30" spans="1:21" ht="42.75">
      <c r="A30" s="57" t="s">
        <v>253</v>
      </c>
      <c r="B30" s="44" t="s">
        <v>252</v>
      </c>
      <c r="C30" s="44" t="s">
        <v>254</v>
      </c>
      <c r="D30" s="51" t="s">
        <v>199</v>
      </c>
      <c r="E30" s="58" t="s">
        <v>255</v>
      </c>
      <c r="F30" s="47">
        <f>SUM(G30:H30)</f>
        <v>120948</v>
      </c>
      <c r="G30" s="47">
        <v>120948</v>
      </c>
      <c r="H30" s="47"/>
      <c r="I30" s="47"/>
      <c r="J30" s="49"/>
    </row>
    <row r="31" spans="1:21" ht="42.75">
      <c r="A31" s="57" t="s">
        <v>256</v>
      </c>
      <c r="B31" s="44" t="s">
        <v>252</v>
      </c>
      <c r="C31" s="44" t="s">
        <v>257</v>
      </c>
      <c r="D31" s="51" t="s">
        <v>199</v>
      </c>
      <c r="E31" s="58" t="s">
        <v>258</v>
      </c>
      <c r="F31" s="47">
        <f>SUM(G31:H31)</f>
        <v>14427</v>
      </c>
      <c r="G31" s="47">
        <v>14427</v>
      </c>
      <c r="H31" s="47"/>
      <c r="I31" s="47"/>
      <c r="J31" s="49"/>
    </row>
    <row r="32" spans="1:21" ht="42.75">
      <c r="A32" s="38" t="s">
        <v>259</v>
      </c>
      <c r="B32" s="39" t="s">
        <v>260</v>
      </c>
      <c r="C32" s="54" t="s">
        <v>261</v>
      </c>
      <c r="D32" s="55" t="s">
        <v>199</v>
      </c>
      <c r="E32" s="56" t="s">
        <v>262</v>
      </c>
      <c r="F32" s="40">
        <f>SUM(G32:H32)</f>
        <v>30000</v>
      </c>
      <c r="G32" s="40">
        <v>30000</v>
      </c>
      <c r="H32" s="40"/>
      <c r="I32" s="40"/>
      <c r="J32" s="41">
        <f t="shared" si="0"/>
        <v>0</v>
      </c>
    </row>
    <row r="33" spans="1:15" ht="49.5">
      <c r="A33" s="38" t="s">
        <v>263</v>
      </c>
      <c r="B33" s="39" t="s">
        <v>264</v>
      </c>
      <c r="C33" s="54" t="s">
        <v>265</v>
      </c>
      <c r="D33" s="55" t="s">
        <v>266</v>
      </c>
      <c r="E33" s="40"/>
      <c r="F33" s="40">
        <f>SUM(G33:H33)</f>
        <v>313230</v>
      </c>
      <c r="G33" s="40">
        <v>196500</v>
      </c>
      <c r="H33" s="40">
        <v>116730</v>
      </c>
      <c r="I33" s="40"/>
      <c r="J33" s="41">
        <f t="shared" si="0"/>
        <v>0</v>
      </c>
    </row>
    <row r="34" spans="1:15" ht="33">
      <c r="A34" s="38" t="s">
        <v>267</v>
      </c>
      <c r="B34" s="39" t="s">
        <v>268</v>
      </c>
      <c r="C34" s="54" t="s">
        <v>269</v>
      </c>
      <c r="D34" s="55" t="s">
        <v>266</v>
      </c>
      <c r="E34" s="40"/>
      <c r="F34" s="55">
        <f>SUM(G34:H34)</f>
        <v>137150</v>
      </c>
      <c r="G34" s="55">
        <v>137150</v>
      </c>
      <c r="H34" s="40"/>
      <c r="I34" s="40"/>
      <c r="J34" s="41">
        <f t="shared" si="0"/>
        <v>0</v>
      </c>
    </row>
    <row r="35" spans="1:15" ht="28.9" customHeight="1">
      <c r="A35" s="38" t="s">
        <v>270</v>
      </c>
      <c r="B35" s="39" t="s">
        <v>271</v>
      </c>
      <c r="C35" s="40"/>
      <c r="D35" s="40"/>
      <c r="E35" s="40"/>
      <c r="F35" s="40">
        <f>SUM(F36:F38)</f>
        <v>34398</v>
      </c>
      <c r="G35" s="40">
        <f>SUM(G36:G38)</f>
        <v>34395</v>
      </c>
      <c r="H35" s="40">
        <f>SUM(H36:H38)</f>
        <v>3</v>
      </c>
      <c r="I35" s="40">
        <f>SUM(I36:I38)</f>
        <v>0</v>
      </c>
      <c r="J35" s="41">
        <f t="shared" si="0"/>
        <v>0</v>
      </c>
    </row>
    <row r="36" spans="1:15" ht="49.5">
      <c r="A36" s="42" t="s">
        <v>272</v>
      </c>
      <c r="B36" s="43" t="s">
        <v>271</v>
      </c>
      <c r="C36" s="44" t="s">
        <v>273</v>
      </c>
      <c r="D36" s="51" t="s">
        <v>274</v>
      </c>
      <c r="E36" s="47"/>
      <c r="F36" s="47">
        <f>SUM(G36:H36)</f>
        <v>1482</v>
      </c>
      <c r="G36" s="47">
        <v>1479</v>
      </c>
      <c r="H36" s="47">
        <v>3</v>
      </c>
      <c r="I36" s="47"/>
      <c r="J36" s="49"/>
    </row>
    <row r="37" spans="1:15" ht="42.75">
      <c r="A37" s="42" t="s">
        <v>275</v>
      </c>
      <c r="B37" s="43" t="s">
        <v>271</v>
      </c>
      <c r="C37" s="44" t="s">
        <v>273</v>
      </c>
      <c r="D37" s="51" t="s">
        <v>199</v>
      </c>
      <c r="E37" s="58" t="s">
        <v>276</v>
      </c>
      <c r="F37" s="47">
        <f>SUM(G37:H37)</f>
        <v>5367</v>
      </c>
      <c r="G37" s="47">
        <v>5367</v>
      </c>
      <c r="H37" s="47"/>
      <c r="I37" s="47"/>
      <c r="J37" s="49"/>
    </row>
    <row r="38" spans="1:15" ht="42.75">
      <c r="A38" s="42" t="s">
        <v>277</v>
      </c>
      <c r="B38" s="43" t="s">
        <v>271</v>
      </c>
      <c r="C38" s="44" t="s">
        <v>278</v>
      </c>
      <c r="D38" s="51" t="s">
        <v>199</v>
      </c>
      <c r="E38" s="58" t="s">
        <v>279</v>
      </c>
      <c r="F38" s="47">
        <f>SUM(G38:H38)</f>
        <v>27549</v>
      </c>
      <c r="G38" s="47">
        <v>27549</v>
      </c>
      <c r="H38" s="47"/>
      <c r="I38" s="47"/>
      <c r="J38" s="49"/>
    </row>
    <row r="39" spans="1:15" ht="33">
      <c r="A39" s="38" t="s">
        <v>280</v>
      </c>
      <c r="B39" s="39" t="s">
        <v>281</v>
      </c>
      <c r="C39" s="54" t="s">
        <v>281</v>
      </c>
      <c r="D39" s="55" t="s">
        <v>176</v>
      </c>
      <c r="E39" s="56" t="s">
        <v>282</v>
      </c>
      <c r="F39" s="55">
        <f>SUM(G39:H39)</f>
        <v>315195</v>
      </c>
      <c r="G39" s="55">
        <v>315195</v>
      </c>
      <c r="H39" s="40"/>
      <c r="I39" s="40"/>
      <c r="J39" s="41">
        <f>I39/F39</f>
        <v>0</v>
      </c>
    </row>
    <row r="40" spans="1:15" ht="29.45" customHeight="1" thickBot="1">
      <c r="A40" s="59" t="s">
        <v>283</v>
      </c>
      <c r="B40" s="60" t="s">
        <v>284</v>
      </c>
      <c r="C40" s="61"/>
      <c r="D40" s="61"/>
      <c r="E40" s="61"/>
      <c r="F40" s="62">
        <v>138630</v>
      </c>
      <c r="G40" s="62">
        <v>138630</v>
      </c>
      <c r="H40" s="61"/>
      <c r="I40" s="61"/>
      <c r="J40" s="63"/>
    </row>
    <row r="41" spans="1:15" s="128" customFormat="1" ht="33.75" customHeight="1">
      <c r="A41" s="125" t="s">
        <v>304</v>
      </c>
      <c r="B41" s="126"/>
      <c r="C41" s="127"/>
      <c r="D41" s="137" t="s">
        <v>312</v>
      </c>
      <c r="E41" s="126"/>
      <c r="F41" s="127"/>
      <c r="G41" s="126" t="s">
        <v>309</v>
      </c>
      <c r="H41" s="126"/>
      <c r="I41" s="126"/>
      <c r="J41" s="138"/>
    </row>
    <row r="42" spans="1:15" s="67" customFormat="1" ht="27.95" customHeight="1">
      <c r="A42" s="64"/>
      <c r="B42" s="22"/>
      <c r="C42" s="23"/>
      <c r="D42" s="65"/>
      <c r="E42" s="23"/>
      <c r="F42" s="23"/>
      <c r="G42" s="23"/>
      <c r="H42" s="23"/>
      <c r="I42" s="23"/>
      <c r="J42" s="66"/>
      <c r="K42" s="23"/>
      <c r="L42" s="23"/>
      <c r="M42" s="23"/>
      <c r="N42" s="23"/>
      <c r="O42" s="23"/>
    </row>
    <row r="43" spans="1:15">
      <c r="A43" s="14"/>
    </row>
  </sheetData>
  <protectedRanges>
    <protectedRange sqref="G42:H42" name="範圍1_1"/>
    <protectedRange sqref="G41:H41" name="範圍1"/>
  </protectedRanges>
  <mergeCells count="11">
    <mergeCell ref="A6:E6"/>
    <mergeCell ref="A7:E7"/>
    <mergeCell ref="A2:J2"/>
    <mergeCell ref="D3:E3"/>
    <mergeCell ref="A4:A5"/>
    <mergeCell ref="B4:B5"/>
    <mergeCell ref="C4:C5"/>
    <mergeCell ref="D4:D5"/>
    <mergeCell ref="E4:E5"/>
    <mergeCell ref="F4:H4"/>
    <mergeCell ref="I4:J4"/>
  </mergeCells>
  <phoneticPr fontId="1" type="noConversion"/>
  <printOptions horizontalCentered="1"/>
  <pageMargins left="0.19685039370078741" right="0.19685039370078741" top="0.31496062992125984" bottom="0.35433070866141736" header="0.19685039370078741" footer="0.19685039370078741"/>
  <pageSetup paperSize="9" scale="81"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
  <sheetViews>
    <sheetView view="pageBreakPreview" topLeftCell="A4" zoomScale="60" zoomScaleNormal="100" workbookViewId="0">
      <selection activeCell="P11" sqref="P11"/>
    </sheetView>
  </sheetViews>
  <sheetFormatPr defaultColWidth="8.875" defaultRowHeight="16.5"/>
  <cols>
    <col min="1" max="16384" width="8.875" style="109"/>
  </cols>
  <sheetData>
    <row r="1" spans="1:13" ht="27.75">
      <c r="A1" s="107" t="s">
        <v>285</v>
      </c>
      <c r="B1" s="108"/>
      <c r="C1" s="108"/>
      <c r="D1" s="108"/>
      <c r="E1" s="108"/>
      <c r="F1" s="108"/>
      <c r="G1" s="108"/>
      <c r="H1" s="108"/>
      <c r="I1" s="108"/>
      <c r="J1" s="108"/>
      <c r="K1" s="108"/>
      <c r="L1" s="108"/>
      <c r="M1" s="108"/>
    </row>
    <row r="2" spans="1:13">
      <c r="A2" s="108"/>
      <c r="B2" s="108"/>
      <c r="C2" s="108"/>
      <c r="D2" s="108"/>
      <c r="E2" s="108"/>
      <c r="F2" s="108"/>
      <c r="G2" s="108"/>
      <c r="H2" s="108"/>
      <c r="I2" s="108"/>
      <c r="J2" s="108"/>
      <c r="K2" s="108"/>
      <c r="L2" s="108"/>
      <c r="M2" s="108"/>
    </row>
    <row r="3" spans="1:13">
      <c r="A3" s="108"/>
      <c r="B3" s="108"/>
      <c r="C3" s="108"/>
      <c r="D3" s="108"/>
      <c r="E3" s="108"/>
      <c r="F3" s="108"/>
      <c r="G3" s="108"/>
      <c r="H3" s="108"/>
      <c r="I3" s="108"/>
      <c r="J3" s="108"/>
      <c r="K3" s="108"/>
      <c r="L3" s="108"/>
      <c r="M3" s="108"/>
    </row>
    <row r="4" spans="1:13">
      <c r="A4" s="108"/>
      <c r="B4" s="108"/>
      <c r="C4" s="108"/>
      <c r="D4" s="108"/>
      <c r="E4" s="108"/>
      <c r="F4" s="108"/>
      <c r="G4" s="108"/>
      <c r="H4" s="108"/>
      <c r="I4" s="108"/>
      <c r="J4" s="108"/>
      <c r="K4" s="108"/>
      <c r="L4" s="108"/>
      <c r="M4" s="108"/>
    </row>
    <row r="5" spans="1:13">
      <c r="A5" s="108"/>
      <c r="B5" s="108"/>
      <c r="C5" s="108"/>
      <c r="D5" s="108"/>
      <c r="E5" s="108"/>
      <c r="F5" s="108"/>
      <c r="G5" s="108"/>
      <c r="H5" s="108"/>
      <c r="I5" s="108"/>
      <c r="J5" s="108"/>
      <c r="K5" s="108"/>
      <c r="L5" s="108"/>
      <c r="M5" s="108"/>
    </row>
    <row r="6" spans="1:13">
      <c r="A6" s="108"/>
      <c r="B6" s="108"/>
      <c r="C6" s="108"/>
      <c r="D6" s="108"/>
      <c r="E6" s="108"/>
      <c r="F6" s="108"/>
      <c r="G6" s="108"/>
      <c r="H6" s="108"/>
      <c r="I6" s="108"/>
      <c r="J6" s="108"/>
      <c r="K6" s="108"/>
      <c r="L6" s="108"/>
      <c r="M6" s="108"/>
    </row>
    <row r="7" spans="1:13">
      <c r="A7" s="108"/>
      <c r="B7" s="108"/>
      <c r="C7" s="108"/>
      <c r="D7" s="108"/>
      <c r="E7" s="108"/>
      <c r="F7" s="108"/>
      <c r="G7" s="108"/>
      <c r="H7" s="108"/>
      <c r="I7" s="108"/>
      <c r="J7" s="108"/>
      <c r="K7" s="108"/>
      <c r="L7" s="108"/>
      <c r="M7" s="108"/>
    </row>
    <row r="8" spans="1:13">
      <c r="A8" s="108"/>
      <c r="B8" s="108"/>
      <c r="C8" s="108"/>
      <c r="D8" s="108"/>
      <c r="E8" s="108"/>
      <c r="F8" s="108"/>
      <c r="G8" s="108"/>
      <c r="H8" s="108"/>
      <c r="I8" s="108"/>
      <c r="J8" s="108"/>
      <c r="K8" s="108"/>
      <c r="L8" s="108"/>
      <c r="M8" s="108"/>
    </row>
    <row r="9" spans="1:13">
      <c r="A9" s="108"/>
      <c r="B9" s="108"/>
      <c r="C9" s="108"/>
      <c r="D9" s="108"/>
      <c r="E9" s="108"/>
      <c r="F9" s="108"/>
      <c r="G9" s="108"/>
      <c r="H9" s="108"/>
      <c r="I9" s="108"/>
      <c r="J9" s="108"/>
      <c r="K9" s="108"/>
      <c r="L9" s="108"/>
      <c r="M9" s="108"/>
    </row>
    <row r="10" spans="1:13">
      <c r="A10" s="108"/>
      <c r="B10" s="108"/>
      <c r="C10" s="108"/>
      <c r="D10" s="108"/>
      <c r="E10" s="108"/>
      <c r="F10" s="108"/>
      <c r="G10" s="108"/>
      <c r="H10" s="108"/>
      <c r="I10" s="108"/>
      <c r="J10" s="108"/>
      <c r="K10" s="108"/>
      <c r="L10" s="108"/>
      <c r="M10" s="108"/>
    </row>
    <row r="11" spans="1:13">
      <c r="A11" s="108"/>
      <c r="B11" s="108"/>
      <c r="C11" s="108"/>
      <c r="D11" s="108"/>
      <c r="E11" s="108"/>
      <c r="F11" s="108"/>
      <c r="G11" s="108"/>
      <c r="H11" s="108"/>
      <c r="I11" s="108"/>
      <c r="J11" s="108"/>
      <c r="K11" s="108"/>
      <c r="L11" s="108"/>
      <c r="M11" s="108"/>
    </row>
    <row r="12" spans="1:13">
      <c r="A12" s="108"/>
      <c r="B12" s="108"/>
      <c r="C12" s="108"/>
      <c r="D12" s="108"/>
      <c r="E12" s="108"/>
      <c r="F12" s="108"/>
      <c r="G12" s="108"/>
      <c r="H12" s="108"/>
      <c r="I12" s="108"/>
      <c r="J12" s="108"/>
      <c r="K12" s="108"/>
      <c r="L12" s="108"/>
      <c r="M12" s="108"/>
    </row>
    <row r="13" spans="1:13">
      <c r="A13" s="108"/>
      <c r="B13" s="108"/>
      <c r="C13" s="108"/>
      <c r="D13" s="108"/>
      <c r="E13" s="108"/>
      <c r="F13" s="108"/>
      <c r="G13" s="108"/>
      <c r="H13" s="108"/>
      <c r="I13" s="108"/>
      <c r="J13" s="108"/>
      <c r="K13" s="108"/>
      <c r="L13" s="108"/>
      <c r="M13" s="108"/>
    </row>
    <row r="14" spans="1:13">
      <c r="A14" s="108"/>
      <c r="B14" s="108"/>
      <c r="C14" s="108"/>
      <c r="D14" s="108"/>
      <c r="E14" s="108"/>
      <c r="F14" s="108"/>
      <c r="G14" s="108"/>
      <c r="H14" s="108"/>
      <c r="I14" s="108"/>
      <c r="J14" s="108"/>
      <c r="K14" s="108"/>
      <c r="L14" s="108"/>
      <c r="M14" s="108"/>
    </row>
    <row r="15" spans="1:13">
      <c r="A15" s="108"/>
      <c r="B15" s="108"/>
      <c r="C15" s="108"/>
      <c r="D15" s="108"/>
      <c r="E15" s="108"/>
      <c r="F15" s="108"/>
      <c r="G15" s="108"/>
      <c r="H15" s="108"/>
      <c r="I15" s="108"/>
      <c r="J15" s="108"/>
      <c r="K15" s="108"/>
      <c r="L15" s="108"/>
      <c r="M15" s="108"/>
    </row>
    <row r="16" spans="1:13">
      <c r="A16" s="108"/>
      <c r="B16" s="108"/>
      <c r="C16" s="108"/>
      <c r="D16" s="108"/>
      <c r="E16" s="108"/>
      <c r="F16" s="108"/>
      <c r="G16" s="108"/>
      <c r="H16" s="108"/>
      <c r="I16" s="108"/>
      <c r="J16" s="108"/>
      <c r="K16" s="108"/>
      <c r="L16" s="108"/>
      <c r="M16" s="108"/>
    </row>
    <row r="17" spans="1:13">
      <c r="A17" s="108"/>
      <c r="B17" s="108"/>
      <c r="C17" s="108"/>
      <c r="D17" s="108"/>
      <c r="E17" s="108"/>
      <c r="F17" s="108"/>
      <c r="G17" s="108"/>
      <c r="H17" s="108"/>
      <c r="I17" s="108"/>
      <c r="J17" s="108"/>
      <c r="K17" s="108"/>
      <c r="L17" s="108"/>
      <c r="M17" s="108"/>
    </row>
    <row r="18" spans="1:13">
      <c r="A18" s="108"/>
      <c r="B18" s="108"/>
      <c r="C18" s="108"/>
      <c r="D18" s="108"/>
      <c r="E18" s="108"/>
      <c r="F18" s="108"/>
      <c r="G18" s="108"/>
      <c r="H18" s="108"/>
      <c r="I18" s="108"/>
      <c r="J18" s="108"/>
      <c r="K18" s="108"/>
      <c r="L18" s="108"/>
      <c r="M18" s="108"/>
    </row>
    <row r="19" spans="1:13">
      <c r="A19" s="108"/>
      <c r="B19" s="108"/>
      <c r="C19" s="108"/>
      <c r="D19" s="108"/>
      <c r="E19" s="108"/>
      <c r="F19" s="108"/>
      <c r="G19" s="108"/>
      <c r="H19" s="108"/>
      <c r="I19" s="108"/>
      <c r="J19" s="108"/>
      <c r="K19" s="108"/>
      <c r="L19" s="108"/>
      <c r="M19" s="108"/>
    </row>
    <row r="20" spans="1:13">
      <c r="A20" s="108"/>
      <c r="B20" s="108"/>
      <c r="C20" s="108"/>
      <c r="D20" s="108"/>
      <c r="E20" s="108"/>
      <c r="F20" s="108"/>
      <c r="G20" s="108"/>
      <c r="H20" s="108"/>
      <c r="I20" s="108"/>
      <c r="J20" s="108"/>
      <c r="K20" s="108"/>
      <c r="L20" s="108"/>
      <c r="M20" s="108"/>
    </row>
    <row r="21" spans="1:13">
      <c r="A21" s="108"/>
      <c r="B21" s="108"/>
      <c r="C21" s="108"/>
      <c r="D21" s="108"/>
      <c r="E21" s="108"/>
      <c r="F21" s="108"/>
      <c r="G21" s="108"/>
      <c r="H21" s="108"/>
      <c r="I21" s="108"/>
      <c r="J21" s="108"/>
      <c r="K21" s="108"/>
      <c r="L21" s="108"/>
      <c r="M21" s="108"/>
    </row>
    <row r="22" spans="1:13">
      <c r="A22" s="108"/>
      <c r="B22" s="108"/>
      <c r="C22" s="108"/>
      <c r="D22" s="108"/>
      <c r="E22" s="108"/>
      <c r="F22" s="108"/>
      <c r="G22" s="108"/>
      <c r="H22" s="108"/>
      <c r="I22" s="108"/>
      <c r="J22" s="108"/>
      <c r="K22" s="108"/>
      <c r="L22" s="108"/>
      <c r="M22" s="108"/>
    </row>
    <row r="23" spans="1:13">
      <c r="A23" s="108"/>
      <c r="B23" s="108"/>
      <c r="C23" s="108"/>
      <c r="D23" s="108"/>
      <c r="E23" s="108"/>
      <c r="F23" s="108"/>
      <c r="G23" s="108"/>
      <c r="H23" s="108"/>
      <c r="I23" s="108"/>
      <c r="J23" s="108"/>
      <c r="K23" s="108"/>
      <c r="L23" s="108"/>
      <c r="M23" s="108"/>
    </row>
    <row r="24" spans="1:13">
      <c r="A24" s="108"/>
      <c r="B24" s="108"/>
      <c r="C24" s="108"/>
      <c r="D24" s="108"/>
      <c r="E24" s="108"/>
      <c r="F24" s="108"/>
      <c r="G24" s="108"/>
      <c r="H24" s="108"/>
      <c r="I24" s="108"/>
      <c r="J24" s="108"/>
      <c r="K24" s="108"/>
      <c r="L24" s="108"/>
      <c r="M24" s="108"/>
    </row>
    <row r="25" spans="1:13">
      <c r="A25" s="108"/>
      <c r="B25" s="108"/>
      <c r="C25" s="108"/>
      <c r="D25" s="108"/>
      <c r="E25" s="108"/>
      <c r="F25" s="108"/>
      <c r="G25" s="108"/>
      <c r="H25" s="108"/>
      <c r="I25" s="108"/>
      <c r="J25" s="108"/>
      <c r="K25" s="108"/>
      <c r="L25" s="108"/>
      <c r="M25" s="108"/>
    </row>
    <row r="26" spans="1:13">
      <c r="A26" s="108"/>
      <c r="B26" s="108"/>
      <c r="C26" s="108"/>
      <c r="D26" s="108"/>
      <c r="E26" s="108"/>
      <c r="F26" s="108"/>
      <c r="G26" s="108"/>
      <c r="H26" s="108"/>
      <c r="I26" s="108"/>
      <c r="J26" s="108"/>
      <c r="K26" s="108"/>
      <c r="L26" s="108"/>
      <c r="M26" s="108"/>
    </row>
    <row r="27" spans="1:13">
      <c r="A27" s="108"/>
      <c r="B27" s="108"/>
      <c r="C27" s="108"/>
      <c r="D27" s="108"/>
      <c r="E27" s="108"/>
      <c r="F27" s="108"/>
      <c r="G27" s="108"/>
      <c r="H27" s="108"/>
      <c r="I27" s="108"/>
      <c r="J27" s="108"/>
      <c r="K27" s="108"/>
      <c r="L27" s="108"/>
      <c r="M27" s="108"/>
    </row>
    <row r="28" spans="1:13">
      <c r="A28" s="108"/>
      <c r="B28" s="108"/>
      <c r="C28" s="108"/>
      <c r="D28" s="108"/>
      <c r="E28" s="108"/>
      <c r="F28" s="108"/>
      <c r="G28" s="108"/>
      <c r="H28" s="108"/>
      <c r="I28" s="108"/>
      <c r="J28" s="108"/>
      <c r="K28" s="108"/>
      <c r="L28" s="108"/>
      <c r="M28" s="108"/>
    </row>
    <row r="29" spans="1:13">
      <c r="A29" s="108"/>
      <c r="B29" s="108"/>
      <c r="C29" s="108"/>
      <c r="D29" s="108"/>
      <c r="E29" s="108"/>
      <c r="F29" s="108"/>
      <c r="G29" s="108"/>
      <c r="H29" s="108"/>
      <c r="I29" s="108"/>
      <c r="J29" s="108"/>
      <c r="K29" s="108"/>
      <c r="L29" s="108"/>
      <c r="M29" s="108"/>
    </row>
    <row r="30" spans="1:13">
      <c r="A30" s="108"/>
      <c r="B30" s="108"/>
      <c r="C30" s="108"/>
      <c r="D30" s="108"/>
      <c r="E30" s="108"/>
      <c r="F30" s="108"/>
      <c r="G30" s="108"/>
      <c r="H30" s="108"/>
      <c r="I30" s="108"/>
      <c r="J30" s="108"/>
      <c r="K30" s="108"/>
      <c r="L30" s="108"/>
      <c r="M30" s="108"/>
    </row>
    <row r="31" spans="1:13">
      <c r="A31" s="108"/>
      <c r="B31" s="108"/>
      <c r="C31" s="108"/>
      <c r="D31" s="108"/>
      <c r="E31" s="108"/>
      <c r="F31" s="108"/>
      <c r="G31" s="108"/>
      <c r="H31" s="108"/>
      <c r="I31" s="108"/>
      <c r="J31" s="108"/>
      <c r="K31" s="108"/>
      <c r="L31" s="108"/>
      <c r="M31" s="108"/>
    </row>
    <row r="32" spans="1:13" ht="27.75">
      <c r="A32" s="110" t="s">
        <v>286</v>
      </c>
      <c r="B32" s="108"/>
      <c r="C32" s="108"/>
      <c r="D32" s="108"/>
      <c r="E32" s="108"/>
      <c r="F32" s="108"/>
      <c r="G32" s="108"/>
      <c r="H32" s="108"/>
      <c r="I32" s="108"/>
      <c r="J32" s="108"/>
      <c r="K32" s="108"/>
      <c r="L32" s="108"/>
      <c r="M32" s="108"/>
    </row>
    <row r="33" spans="1:13">
      <c r="A33" s="108"/>
      <c r="B33" s="108"/>
      <c r="C33" s="108"/>
      <c r="D33" s="108"/>
      <c r="E33" s="108"/>
      <c r="F33" s="108"/>
      <c r="G33" s="108"/>
      <c r="H33" s="108"/>
      <c r="I33" s="108"/>
      <c r="J33" s="108"/>
      <c r="K33" s="108"/>
      <c r="L33" s="108"/>
      <c r="M33" s="108"/>
    </row>
    <row r="34" spans="1:13">
      <c r="A34" s="108"/>
      <c r="B34" s="108"/>
      <c r="C34" s="108"/>
      <c r="D34" s="108"/>
      <c r="E34" s="108"/>
      <c r="F34" s="108"/>
      <c r="G34" s="108"/>
      <c r="H34" s="108"/>
      <c r="I34" s="108"/>
      <c r="J34" s="108"/>
      <c r="K34" s="108"/>
      <c r="L34" s="108"/>
      <c r="M34" s="108"/>
    </row>
    <row r="35" spans="1:13">
      <c r="A35" s="108"/>
      <c r="B35" s="108"/>
      <c r="C35" s="108"/>
      <c r="D35" s="108"/>
      <c r="E35" s="108"/>
      <c r="F35" s="108"/>
      <c r="G35" s="108"/>
      <c r="H35" s="108"/>
      <c r="I35" s="108"/>
      <c r="J35" s="108"/>
      <c r="K35" s="108"/>
      <c r="L35" s="108"/>
      <c r="M35" s="108"/>
    </row>
    <row r="36" spans="1:13">
      <c r="A36" s="108"/>
      <c r="B36" s="108"/>
      <c r="C36" s="108"/>
      <c r="D36" s="108"/>
      <c r="E36" s="108"/>
      <c r="F36" s="108"/>
      <c r="G36" s="108"/>
      <c r="H36" s="108"/>
      <c r="I36" s="108"/>
      <c r="J36" s="108"/>
      <c r="K36" s="108"/>
      <c r="L36" s="108"/>
      <c r="M36" s="108"/>
    </row>
    <row r="37" spans="1:13">
      <c r="A37" s="108"/>
      <c r="B37" s="108"/>
      <c r="C37" s="108"/>
      <c r="D37" s="108"/>
      <c r="E37" s="108"/>
      <c r="F37" s="108"/>
      <c r="G37" s="108"/>
      <c r="H37" s="108"/>
      <c r="I37" s="108"/>
      <c r="J37" s="108"/>
      <c r="K37" s="108"/>
      <c r="L37" s="108"/>
      <c r="M37" s="108"/>
    </row>
    <row r="38" spans="1:13">
      <c r="A38" s="108"/>
      <c r="B38" s="108"/>
      <c r="C38" s="108"/>
      <c r="D38" s="108"/>
      <c r="E38" s="108"/>
      <c r="F38" s="108"/>
      <c r="G38" s="108"/>
      <c r="H38" s="108"/>
      <c r="I38" s="108"/>
      <c r="J38" s="108"/>
      <c r="K38" s="108"/>
      <c r="L38" s="108"/>
      <c r="M38" s="108"/>
    </row>
    <row r="39" spans="1:13">
      <c r="A39" s="108"/>
      <c r="B39" s="108"/>
      <c r="C39" s="108"/>
      <c r="D39" s="108"/>
      <c r="E39" s="108"/>
      <c r="F39" s="108"/>
      <c r="G39" s="108"/>
      <c r="H39" s="108"/>
      <c r="I39" s="108"/>
      <c r="J39" s="108"/>
      <c r="K39" s="108"/>
      <c r="L39" s="108"/>
      <c r="M39" s="108"/>
    </row>
    <row r="40" spans="1:13">
      <c r="A40" s="108"/>
      <c r="B40" s="108"/>
      <c r="C40" s="108"/>
      <c r="D40" s="108"/>
      <c r="E40" s="108"/>
      <c r="F40" s="108"/>
      <c r="G40" s="108"/>
      <c r="H40" s="108"/>
      <c r="I40" s="108"/>
      <c r="J40" s="108"/>
      <c r="K40" s="108"/>
      <c r="L40" s="108"/>
      <c r="M40" s="108"/>
    </row>
    <row r="41" spans="1:13">
      <c r="A41" s="108"/>
      <c r="B41" s="108"/>
      <c r="C41" s="108"/>
      <c r="D41" s="108"/>
      <c r="E41" s="108"/>
      <c r="F41" s="108"/>
      <c r="G41" s="108"/>
      <c r="H41" s="108"/>
      <c r="I41" s="108"/>
      <c r="J41" s="108"/>
      <c r="K41" s="108"/>
      <c r="L41" s="108"/>
      <c r="M41" s="108"/>
    </row>
    <row r="42" spans="1:13">
      <c r="A42" s="108"/>
      <c r="B42" s="108"/>
      <c r="C42" s="108"/>
      <c r="D42" s="108"/>
      <c r="E42" s="108"/>
      <c r="F42" s="108"/>
      <c r="G42" s="108"/>
      <c r="H42" s="108"/>
      <c r="I42" s="108"/>
      <c r="J42" s="108"/>
      <c r="K42" s="108"/>
      <c r="L42" s="108"/>
      <c r="M42" s="108"/>
    </row>
    <row r="43" spans="1:13">
      <c r="A43" s="108"/>
      <c r="B43" s="108"/>
      <c r="C43" s="108"/>
      <c r="D43" s="108"/>
      <c r="E43" s="108"/>
      <c r="F43" s="108"/>
      <c r="G43" s="108"/>
      <c r="H43" s="108"/>
      <c r="I43" s="108"/>
      <c r="J43" s="108"/>
      <c r="K43" s="108"/>
      <c r="L43" s="108"/>
      <c r="M43" s="108"/>
    </row>
    <row r="44" spans="1:13">
      <c r="A44" s="108"/>
      <c r="B44" s="108"/>
      <c r="C44" s="108"/>
      <c r="D44" s="108"/>
      <c r="E44" s="108"/>
      <c r="F44" s="108"/>
      <c r="G44" s="108"/>
      <c r="H44" s="108"/>
      <c r="I44" s="108"/>
      <c r="J44" s="108"/>
      <c r="K44" s="108"/>
      <c r="L44" s="108"/>
      <c r="M44" s="108"/>
    </row>
    <row r="45" spans="1:13">
      <c r="A45" s="108"/>
      <c r="B45" s="108"/>
      <c r="C45" s="108"/>
      <c r="D45" s="108"/>
      <c r="E45" s="108"/>
      <c r="F45" s="108"/>
      <c r="G45" s="108"/>
      <c r="H45" s="108"/>
      <c r="I45" s="108"/>
      <c r="J45" s="108"/>
      <c r="K45" s="108"/>
      <c r="L45" s="108"/>
      <c r="M45" s="108"/>
    </row>
    <row r="46" spans="1:13">
      <c r="A46" s="108"/>
      <c r="B46" s="108"/>
      <c r="C46" s="108"/>
      <c r="D46" s="108"/>
      <c r="E46" s="108"/>
      <c r="F46" s="108"/>
      <c r="G46" s="108"/>
      <c r="H46" s="108"/>
      <c r="I46" s="108"/>
      <c r="J46" s="108"/>
      <c r="K46" s="108"/>
      <c r="L46" s="108"/>
      <c r="M46" s="108"/>
    </row>
    <row r="47" spans="1:13">
      <c r="A47" s="108"/>
      <c r="B47" s="108"/>
      <c r="C47" s="108"/>
      <c r="D47" s="108"/>
      <c r="E47" s="108"/>
      <c r="F47" s="108"/>
      <c r="G47" s="108"/>
      <c r="H47" s="108"/>
      <c r="I47" s="108"/>
      <c r="J47" s="108"/>
      <c r="K47" s="108"/>
      <c r="L47" s="108"/>
      <c r="M47" s="108"/>
    </row>
    <row r="48" spans="1:13">
      <c r="A48" s="108"/>
      <c r="B48" s="108"/>
      <c r="C48" s="108"/>
      <c r="D48" s="108"/>
      <c r="E48" s="108"/>
      <c r="F48" s="108"/>
      <c r="G48" s="108"/>
      <c r="H48" s="108"/>
      <c r="I48" s="108"/>
      <c r="J48" s="108"/>
      <c r="K48" s="108"/>
      <c r="L48" s="108"/>
      <c r="M48" s="108"/>
    </row>
    <row r="49" spans="1:13">
      <c r="A49" s="108"/>
      <c r="B49" s="108"/>
      <c r="C49" s="108"/>
      <c r="D49" s="108"/>
      <c r="E49" s="108"/>
      <c r="F49" s="108"/>
      <c r="G49" s="108"/>
      <c r="H49" s="108"/>
      <c r="I49" s="108"/>
      <c r="J49" s="108"/>
      <c r="K49" s="108"/>
      <c r="L49" s="108"/>
      <c r="M49" s="108"/>
    </row>
    <row r="50" spans="1:13">
      <c r="A50" s="108"/>
      <c r="B50" s="108"/>
      <c r="C50" s="108"/>
      <c r="D50" s="108"/>
      <c r="E50" s="108"/>
      <c r="F50" s="108"/>
      <c r="G50" s="108"/>
      <c r="H50" s="108"/>
      <c r="I50" s="108"/>
      <c r="J50" s="108"/>
      <c r="K50" s="108"/>
      <c r="L50" s="108"/>
      <c r="M50" s="108"/>
    </row>
    <row r="51" spans="1:13">
      <c r="A51" s="108"/>
      <c r="B51" s="108"/>
      <c r="C51" s="108"/>
      <c r="D51" s="108"/>
      <c r="E51" s="108"/>
      <c r="F51" s="108"/>
      <c r="G51" s="108"/>
      <c r="H51" s="108"/>
      <c r="I51" s="108"/>
      <c r="J51" s="108"/>
      <c r="K51" s="108"/>
      <c r="L51" s="108"/>
      <c r="M51" s="108"/>
    </row>
    <row r="52" spans="1:13">
      <c r="A52" s="108"/>
      <c r="B52" s="108"/>
      <c r="C52" s="108"/>
      <c r="D52" s="108"/>
      <c r="E52" s="108"/>
      <c r="F52" s="108"/>
      <c r="G52" s="108"/>
      <c r="H52" s="108"/>
      <c r="I52" s="108"/>
      <c r="J52" s="108"/>
      <c r="K52" s="108"/>
      <c r="L52" s="108"/>
      <c r="M52" s="108"/>
    </row>
    <row r="53" spans="1:13">
      <c r="A53" s="108"/>
      <c r="B53" s="108"/>
      <c r="C53" s="108"/>
      <c r="D53" s="108"/>
      <c r="E53" s="108"/>
      <c r="F53" s="108"/>
      <c r="G53" s="108"/>
      <c r="H53" s="108"/>
      <c r="I53" s="108"/>
      <c r="J53" s="108"/>
      <c r="K53" s="108"/>
      <c r="L53" s="108"/>
      <c r="M53" s="108"/>
    </row>
    <row r="54" spans="1:13">
      <c r="A54" s="108"/>
      <c r="B54" s="108"/>
      <c r="C54" s="108"/>
      <c r="D54" s="108"/>
      <c r="E54" s="108"/>
      <c r="F54" s="108"/>
      <c r="G54" s="108"/>
      <c r="H54" s="108"/>
      <c r="I54" s="108"/>
      <c r="J54" s="108"/>
      <c r="K54" s="108"/>
      <c r="L54" s="108"/>
      <c r="M54" s="108"/>
    </row>
    <row r="55" spans="1:13">
      <c r="A55" s="108"/>
      <c r="B55" s="108"/>
      <c r="C55" s="108"/>
      <c r="D55" s="108"/>
      <c r="E55" s="108"/>
      <c r="F55" s="108"/>
      <c r="G55" s="108"/>
      <c r="H55" s="108"/>
      <c r="I55" s="108"/>
      <c r="J55" s="108"/>
      <c r="K55" s="108"/>
      <c r="L55" s="108"/>
      <c r="M55" s="108"/>
    </row>
    <row r="56" spans="1:13">
      <c r="A56" s="108"/>
      <c r="B56" s="108"/>
      <c r="C56" s="108"/>
      <c r="D56" s="108"/>
      <c r="E56" s="108"/>
      <c r="F56" s="108"/>
      <c r="G56" s="108"/>
      <c r="H56" s="108"/>
      <c r="I56" s="108"/>
      <c r="J56" s="108"/>
      <c r="K56" s="108"/>
      <c r="L56" s="108"/>
      <c r="M56" s="108"/>
    </row>
    <row r="57" spans="1:13">
      <c r="A57" s="108"/>
      <c r="B57" s="108"/>
      <c r="C57" s="108"/>
      <c r="D57" s="108"/>
      <c r="E57" s="108"/>
      <c r="F57" s="108"/>
      <c r="G57" s="108"/>
      <c r="H57" s="108"/>
      <c r="I57" s="108"/>
      <c r="J57" s="108"/>
      <c r="K57" s="108"/>
      <c r="L57" s="108"/>
      <c r="M57" s="108"/>
    </row>
    <row r="58" spans="1:13">
      <c r="A58" s="108"/>
      <c r="B58" s="108"/>
      <c r="C58" s="108"/>
      <c r="D58" s="108"/>
      <c r="E58" s="108"/>
      <c r="F58" s="108"/>
      <c r="G58" s="108"/>
      <c r="H58" s="108"/>
      <c r="I58" s="108"/>
      <c r="J58" s="108"/>
      <c r="K58" s="108"/>
      <c r="L58" s="108"/>
      <c r="M58" s="108"/>
    </row>
    <row r="59" spans="1:13">
      <c r="A59" s="108"/>
      <c r="B59" s="108"/>
      <c r="C59" s="108"/>
      <c r="D59" s="108"/>
      <c r="E59" s="108"/>
      <c r="F59" s="108"/>
      <c r="G59" s="108"/>
      <c r="H59" s="108"/>
      <c r="I59" s="108"/>
      <c r="J59" s="108"/>
      <c r="K59" s="108"/>
      <c r="L59" s="108"/>
      <c r="M59" s="108"/>
    </row>
    <row r="60" spans="1:13">
      <c r="A60" s="108"/>
      <c r="B60" s="108"/>
      <c r="C60" s="108"/>
      <c r="D60" s="108"/>
      <c r="E60" s="108"/>
      <c r="F60" s="108"/>
      <c r="G60" s="108"/>
      <c r="H60" s="108"/>
      <c r="I60" s="108"/>
      <c r="J60" s="108"/>
      <c r="K60" s="108"/>
      <c r="L60" s="108"/>
      <c r="M60" s="108"/>
    </row>
    <row r="61" spans="1:13">
      <c r="A61" s="108"/>
      <c r="B61" s="108"/>
      <c r="C61" s="108"/>
      <c r="D61" s="108"/>
      <c r="E61" s="108"/>
      <c r="F61" s="108"/>
      <c r="G61" s="108"/>
      <c r="H61" s="108"/>
      <c r="I61" s="108"/>
      <c r="J61" s="108"/>
      <c r="K61" s="108"/>
      <c r="L61" s="108"/>
      <c r="M61" s="108"/>
    </row>
    <row r="62" spans="1:13">
      <c r="A62" s="108"/>
      <c r="B62" s="108"/>
      <c r="C62" s="108"/>
      <c r="D62" s="108"/>
      <c r="E62" s="108"/>
      <c r="F62" s="108"/>
      <c r="G62" s="108"/>
      <c r="H62" s="108"/>
      <c r="I62" s="108"/>
      <c r="J62" s="108"/>
      <c r="K62" s="108"/>
      <c r="L62" s="108"/>
      <c r="M62" s="108"/>
    </row>
    <row r="63" spans="1:13" ht="27.75">
      <c r="A63" s="110" t="s">
        <v>287</v>
      </c>
      <c r="B63" s="108"/>
      <c r="C63" s="108"/>
      <c r="D63" s="108"/>
      <c r="E63" s="108"/>
      <c r="F63" s="108"/>
      <c r="G63" s="108"/>
      <c r="H63" s="108"/>
      <c r="I63" s="108"/>
      <c r="J63" s="108"/>
      <c r="K63" s="108"/>
      <c r="L63" s="108"/>
      <c r="M63" s="108"/>
    </row>
    <row r="64" spans="1:13">
      <c r="A64" s="108"/>
      <c r="B64" s="108"/>
      <c r="C64" s="108"/>
      <c r="D64" s="108"/>
      <c r="E64" s="108"/>
      <c r="F64" s="108"/>
      <c r="G64" s="108"/>
      <c r="H64" s="108"/>
      <c r="I64" s="108"/>
      <c r="J64" s="108"/>
      <c r="K64" s="108"/>
      <c r="L64" s="108"/>
      <c r="M64" s="108"/>
    </row>
    <row r="65" spans="1:13">
      <c r="A65" s="108"/>
      <c r="B65" s="108"/>
      <c r="C65" s="108"/>
      <c r="D65" s="108"/>
      <c r="E65" s="108"/>
      <c r="F65" s="108"/>
      <c r="G65" s="108"/>
      <c r="H65" s="108"/>
      <c r="I65" s="108"/>
      <c r="J65" s="108"/>
      <c r="K65" s="108"/>
      <c r="L65" s="108"/>
      <c r="M65" s="108"/>
    </row>
    <row r="66" spans="1:13">
      <c r="A66" s="108"/>
      <c r="B66" s="108"/>
      <c r="C66" s="108"/>
      <c r="D66" s="108"/>
      <c r="E66" s="108"/>
      <c r="F66" s="108"/>
      <c r="G66" s="108"/>
      <c r="H66" s="108"/>
      <c r="I66" s="108"/>
      <c r="J66" s="108"/>
      <c r="K66" s="108"/>
      <c r="L66" s="108"/>
      <c r="M66" s="108"/>
    </row>
    <row r="67" spans="1:13">
      <c r="A67" s="108"/>
      <c r="B67" s="108"/>
      <c r="C67" s="108"/>
      <c r="D67" s="108"/>
      <c r="E67" s="108"/>
      <c r="F67" s="108"/>
      <c r="G67" s="108"/>
      <c r="H67" s="108"/>
      <c r="I67" s="108"/>
      <c r="J67" s="108"/>
      <c r="K67" s="108"/>
      <c r="L67" s="108"/>
      <c r="M67" s="108"/>
    </row>
    <row r="68" spans="1:13">
      <c r="A68" s="108"/>
      <c r="B68" s="108"/>
      <c r="C68" s="108"/>
      <c r="D68" s="108"/>
      <c r="E68" s="108"/>
      <c r="F68" s="108"/>
      <c r="G68" s="108"/>
      <c r="H68" s="108"/>
      <c r="I68" s="108"/>
      <c r="J68" s="108"/>
      <c r="K68" s="108"/>
      <c r="L68" s="108"/>
      <c r="M68" s="108"/>
    </row>
    <row r="69" spans="1:13">
      <c r="A69" s="108"/>
      <c r="B69" s="108"/>
      <c r="C69" s="108"/>
      <c r="D69" s="108"/>
      <c r="E69" s="108"/>
      <c r="F69" s="108"/>
      <c r="G69" s="108"/>
      <c r="H69" s="108"/>
      <c r="I69" s="108"/>
      <c r="J69" s="108"/>
      <c r="K69" s="108"/>
      <c r="L69" s="108"/>
      <c r="M69" s="108"/>
    </row>
    <row r="70" spans="1:13">
      <c r="A70" s="108"/>
      <c r="B70" s="108"/>
      <c r="C70" s="108"/>
      <c r="D70" s="108"/>
      <c r="E70" s="108"/>
      <c r="F70" s="108"/>
      <c r="G70" s="108"/>
      <c r="H70" s="108"/>
      <c r="I70" s="108"/>
      <c r="J70" s="108"/>
      <c r="K70" s="108"/>
      <c r="L70" s="108"/>
      <c r="M70" s="108"/>
    </row>
    <row r="71" spans="1:13">
      <c r="A71" s="108"/>
      <c r="B71" s="108"/>
      <c r="C71" s="108"/>
      <c r="D71" s="108"/>
      <c r="E71" s="108"/>
      <c r="F71" s="108"/>
      <c r="G71" s="108"/>
      <c r="H71" s="108"/>
      <c r="I71" s="108"/>
      <c r="J71" s="108"/>
      <c r="K71" s="108"/>
      <c r="L71" s="108"/>
      <c r="M71" s="108"/>
    </row>
    <row r="72" spans="1:13">
      <c r="A72" s="108"/>
      <c r="B72" s="108"/>
      <c r="C72" s="108"/>
      <c r="D72" s="108"/>
      <c r="E72" s="108"/>
      <c r="F72" s="108"/>
      <c r="G72" s="108"/>
      <c r="H72" s="108"/>
      <c r="I72" s="108"/>
      <c r="J72" s="108"/>
      <c r="K72" s="108"/>
      <c r="L72" s="108"/>
      <c r="M72" s="108"/>
    </row>
    <row r="73" spans="1:13">
      <c r="A73" s="108"/>
      <c r="B73" s="108"/>
      <c r="C73" s="108"/>
      <c r="D73" s="108"/>
      <c r="E73" s="108"/>
      <c r="F73" s="108"/>
      <c r="G73" s="108"/>
      <c r="H73" s="108"/>
      <c r="I73" s="108"/>
      <c r="J73" s="108"/>
      <c r="K73" s="108"/>
      <c r="L73" s="108"/>
      <c r="M73" s="108"/>
    </row>
    <row r="74" spans="1:13">
      <c r="A74" s="108"/>
      <c r="B74" s="108"/>
      <c r="C74" s="108"/>
      <c r="D74" s="108"/>
      <c r="E74" s="108"/>
      <c r="F74" s="108"/>
      <c r="G74" s="108"/>
      <c r="H74" s="108"/>
      <c r="I74" s="108"/>
      <c r="J74" s="108"/>
      <c r="K74" s="108"/>
      <c r="L74" s="108"/>
      <c r="M74" s="108"/>
    </row>
    <row r="75" spans="1:13">
      <c r="A75" s="108"/>
      <c r="B75" s="108"/>
      <c r="C75" s="108"/>
      <c r="D75" s="108"/>
      <c r="E75" s="108"/>
      <c r="F75" s="108"/>
      <c r="G75" s="108"/>
      <c r="H75" s="108"/>
      <c r="I75" s="108"/>
      <c r="J75" s="108"/>
      <c r="K75" s="108"/>
      <c r="L75" s="108"/>
      <c r="M75" s="108"/>
    </row>
    <row r="76" spans="1:13">
      <c r="A76" s="108"/>
      <c r="B76" s="108"/>
      <c r="C76" s="108"/>
      <c r="D76" s="108"/>
      <c r="E76" s="108"/>
      <c r="F76" s="108"/>
      <c r="G76" s="108"/>
      <c r="H76" s="108"/>
      <c r="I76" s="108"/>
      <c r="J76" s="108"/>
      <c r="K76" s="108"/>
      <c r="L76" s="108"/>
      <c r="M76" s="108"/>
    </row>
    <row r="77" spans="1:13">
      <c r="A77" s="108"/>
      <c r="B77" s="108"/>
      <c r="C77" s="108"/>
      <c r="D77" s="108"/>
      <c r="E77" s="108"/>
      <c r="F77" s="108"/>
      <c r="G77" s="108"/>
      <c r="H77" s="108"/>
      <c r="I77" s="108"/>
      <c r="J77" s="108"/>
      <c r="K77" s="108"/>
      <c r="L77" s="108"/>
      <c r="M77" s="108"/>
    </row>
    <row r="78" spans="1:13">
      <c r="A78" s="108"/>
      <c r="B78" s="108"/>
      <c r="C78" s="108"/>
      <c r="D78" s="108"/>
      <c r="E78" s="108"/>
      <c r="F78" s="108"/>
      <c r="G78" s="108"/>
      <c r="H78" s="108"/>
      <c r="I78" s="108"/>
      <c r="J78" s="108"/>
      <c r="K78" s="108"/>
      <c r="L78" s="108"/>
      <c r="M78" s="108"/>
    </row>
    <row r="79" spans="1:13">
      <c r="A79" s="108"/>
      <c r="B79" s="108"/>
      <c r="C79" s="108"/>
      <c r="D79" s="108"/>
      <c r="E79" s="108"/>
      <c r="F79" s="108"/>
      <c r="G79" s="108"/>
      <c r="H79" s="108"/>
      <c r="I79" s="108"/>
      <c r="J79" s="108"/>
      <c r="K79" s="108"/>
      <c r="L79" s="108"/>
      <c r="M79" s="108"/>
    </row>
    <row r="80" spans="1:13">
      <c r="A80" s="108"/>
      <c r="B80" s="108"/>
      <c r="C80" s="108"/>
      <c r="D80" s="108"/>
      <c r="E80" s="108"/>
      <c r="F80" s="108"/>
      <c r="G80" s="108"/>
      <c r="H80" s="108"/>
      <c r="I80" s="108"/>
      <c r="J80" s="108"/>
      <c r="K80" s="108"/>
      <c r="L80" s="108"/>
      <c r="M80" s="108"/>
    </row>
    <row r="81" spans="1:13">
      <c r="A81" s="108"/>
      <c r="B81" s="108"/>
      <c r="C81" s="108"/>
      <c r="D81" s="108"/>
      <c r="E81" s="108"/>
      <c r="F81" s="108"/>
      <c r="G81" s="108"/>
      <c r="H81" s="108"/>
      <c r="I81" s="108"/>
      <c r="J81" s="108"/>
      <c r="K81" s="108"/>
      <c r="L81" s="108"/>
      <c r="M81" s="108"/>
    </row>
    <row r="82" spans="1:13">
      <c r="A82" s="108"/>
      <c r="B82" s="108"/>
      <c r="C82" s="108"/>
      <c r="D82" s="108"/>
      <c r="E82" s="108"/>
      <c r="F82" s="108"/>
      <c r="G82" s="108"/>
      <c r="H82" s="108"/>
      <c r="I82" s="108"/>
      <c r="J82" s="108"/>
      <c r="K82" s="108"/>
      <c r="L82" s="108"/>
      <c r="M82" s="108"/>
    </row>
    <row r="83" spans="1:13">
      <c r="A83" s="108"/>
      <c r="B83" s="108"/>
      <c r="C83" s="108"/>
      <c r="D83" s="108"/>
      <c r="E83" s="108"/>
      <c r="F83" s="108"/>
      <c r="G83" s="108"/>
      <c r="H83" s="108"/>
      <c r="I83" s="108"/>
      <c r="J83" s="108"/>
      <c r="K83" s="108"/>
      <c r="L83" s="108"/>
      <c r="M83" s="108"/>
    </row>
    <row r="84" spans="1:13">
      <c r="A84" s="108"/>
      <c r="B84" s="108"/>
      <c r="C84" s="108"/>
      <c r="D84" s="108"/>
      <c r="E84" s="108"/>
      <c r="F84" s="108"/>
      <c r="G84" s="108"/>
      <c r="H84" s="108"/>
      <c r="I84" s="108"/>
      <c r="J84" s="108"/>
      <c r="K84" s="108"/>
      <c r="L84" s="108"/>
      <c r="M84" s="108"/>
    </row>
    <row r="85" spans="1:13">
      <c r="A85" s="108"/>
      <c r="B85" s="108"/>
      <c r="C85" s="108"/>
      <c r="D85" s="108"/>
      <c r="E85" s="108"/>
      <c r="F85" s="108"/>
      <c r="G85" s="108"/>
      <c r="H85" s="108"/>
      <c r="I85" s="108"/>
      <c r="J85" s="108"/>
      <c r="K85" s="108"/>
      <c r="L85" s="108"/>
      <c r="M85" s="108"/>
    </row>
    <row r="86" spans="1:13">
      <c r="A86" s="108"/>
      <c r="B86" s="108"/>
      <c r="C86" s="108"/>
      <c r="D86" s="108"/>
      <c r="E86" s="108"/>
      <c r="F86" s="108"/>
      <c r="G86" s="108"/>
      <c r="H86" s="108"/>
      <c r="I86" s="108"/>
      <c r="J86" s="108"/>
      <c r="K86" s="108"/>
      <c r="L86" s="108"/>
      <c r="M86" s="108"/>
    </row>
    <row r="87" spans="1:13">
      <c r="A87" s="108"/>
      <c r="B87" s="108"/>
      <c r="C87" s="108"/>
      <c r="D87" s="108"/>
      <c r="E87" s="108"/>
      <c r="F87" s="108"/>
      <c r="G87" s="108"/>
      <c r="H87" s="108"/>
      <c r="I87" s="108"/>
      <c r="J87" s="108"/>
      <c r="K87" s="108"/>
      <c r="L87" s="108"/>
      <c r="M87" s="108"/>
    </row>
    <row r="88" spans="1:13">
      <c r="A88" s="108"/>
      <c r="B88" s="108"/>
      <c r="C88" s="108"/>
      <c r="D88" s="108"/>
      <c r="E88" s="108"/>
      <c r="F88" s="108"/>
      <c r="G88" s="108"/>
      <c r="H88" s="108"/>
      <c r="I88" s="108"/>
      <c r="J88" s="108"/>
      <c r="K88" s="108"/>
      <c r="L88" s="108"/>
      <c r="M88" s="108"/>
    </row>
    <row r="89" spans="1:13">
      <c r="A89" s="108"/>
      <c r="B89" s="108"/>
      <c r="C89" s="108"/>
      <c r="D89" s="108"/>
      <c r="E89" s="108"/>
      <c r="F89" s="108"/>
      <c r="G89" s="108"/>
      <c r="H89" s="108"/>
      <c r="I89" s="108"/>
      <c r="J89" s="108"/>
      <c r="K89" s="108"/>
      <c r="L89" s="108"/>
      <c r="M89" s="108"/>
    </row>
    <row r="90" spans="1:13">
      <c r="A90" s="108"/>
      <c r="B90" s="108"/>
      <c r="C90" s="108"/>
      <c r="D90" s="108"/>
      <c r="E90" s="108"/>
      <c r="F90" s="108"/>
      <c r="G90" s="108"/>
      <c r="H90" s="108"/>
      <c r="I90" s="108"/>
      <c r="J90" s="108"/>
      <c r="K90" s="108"/>
      <c r="L90" s="108"/>
      <c r="M90" s="108"/>
    </row>
    <row r="91" spans="1:13">
      <c r="A91" s="108"/>
      <c r="B91" s="108"/>
      <c r="C91" s="108"/>
      <c r="D91" s="108"/>
      <c r="E91" s="108"/>
      <c r="F91" s="108"/>
      <c r="G91" s="108"/>
      <c r="H91" s="108"/>
      <c r="I91" s="108"/>
      <c r="J91" s="108"/>
      <c r="K91" s="108"/>
      <c r="L91" s="108"/>
      <c r="M91" s="108"/>
    </row>
    <row r="92" spans="1:13">
      <c r="A92" s="108"/>
      <c r="B92" s="108"/>
      <c r="C92" s="108"/>
      <c r="D92" s="108"/>
      <c r="E92" s="108"/>
      <c r="F92" s="108"/>
      <c r="G92" s="108"/>
      <c r="H92" s="108"/>
      <c r="I92" s="108"/>
      <c r="J92" s="108"/>
      <c r="K92" s="108"/>
      <c r="L92" s="108"/>
      <c r="M92" s="108"/>
    </row>
    <row r="93" spans="1:13">
      <c r="A93" s="108"/>
      <c r="B93" s="108"/>
      <c r="C93" s="108"/>
      <c r="D93" s="108"/>
      <c r="E93" s="108"/>
      <c r="F93" s="108"/>
      <c r="G93" s="108"/>
      <c r="H93" s="108"/>
      <c r="I93" s="108"/>
      <c r="J93" s="108"/>
      <c r="K93" s="108"/>
      <c r="L93" s="108"/>
      <c r="M93" s="108"/>
    </row>
    <row r="94" spans="1:13" ht="27.75">
      <c r="A94" s="110" t="s">
        <v>288</v>
      </c>
      <c r="B94" s="108"/>
      <c r="C94" s="108"/>
      <c r="D94" s="108"/>
      <c r="E94" s="108"/>
      <c r="F94" s="108"/>
      <c r="G94" s="108"/>
      <c r="H94" s="108"/>
      <c r="I94" s="108"/>
      <c r="J94" s="108"/>
      <c r="K94" s="108"/>
      <c r="L94" s="108"/>
      <c r="M94" s="108"/>
    </row>
    <row r="95" spans="1:13">
      <c r="A95" s="108"/>
      <c r="B95" s="108"/>
      <c r="C95" s="108"/>
      <c r="D95" s="108"/>
      <c r="E95" s="108"/>
      <c r="F95" s="108"/>
      <c r="G95" s="108"/>
      <c r="H95" s="108"/>
      <c r="I95" s="108"/>
      <c r="J95" s="108"/>
      <c r="K95" s="108"/>
      <c r="L95" s="108"/>
      <c r="M95" s="108"/>
    </row>
    <row r="96" spans="1:13">
      <c r="A96" s="108"/>
      <c r="B96" s="108"/>
      <c r="C96" s="108"/>
      <c r="D96" s="108"/>
      <c r="E96" s="108"/>
      <c r="F96" s="108"/>
      <c r="G96" s="108"/>
      <c r="H96" s="108"/>
      <c r="I96" s="108"/>
      <c r="J96" s="108"/>
      <c r="K96" s="108"/>
      <c r="L96" s="108"/>
      <c r="M96" s="108"/>
    </row>
    <row r="97" spans="1:13">
      <c r="A97" s="108"/>
      <c r="B97" s="108"/>
      <c r="C97" s="108"/>
      <c r="D97" s="108"/>
      <c r="E97" s="108"/>
      <c r="F97" s="108"/>
      <c r="G97" s="108"/>
      <c r="H97" s="108"/>
      <c r="I97" s="108"/>
      <c r="J97" s="108"/>
      <c r="K97" s="108"/>
      <c r="L97" s="108"/>
      <c r="M97" s="108"/>
    </row>
    <row r="98" spans="1:13">
      <c r="A98" s="108"/>
      <c r="B98" s="108"/>
      <c r="C98" s="108"/>
      <c r="D98" s="108"/>
      <c r="E98" s="108"/>
      <c r="F98" s="108"/>
      <c r="G98" s="108"/>
      <c r="H98" s="108"/>
      <c r="I98" s="108"/>
      <c r="J98" s="108"/>
      <c r="K98" s="108"/>
      <c r="L98" s="108"/>
      <c r="M98" s="108"/>
    </row>
    <row r="99" spans="1:13">
      <c r="A99" s="108"/>
      <c r="B99" s="108"/>
      <c r="C99" s="108"/>
      <c r="D99" s="108"/>
      <c r="E99" s="108"/>
      <c r="F99" s="108"/>
      <c r="G99" s="108"/>
      <c r="H99" s="108"/>
      <c r="I99" s="108"/>
      <c r="J99" s="108"/>
      <c r="K99" s="108"/>
      <c r="L99" s="108"/>
      <c r="M99" s="108"/>
    </row>
    <row r="100" spans="1:13">
      <c r="A100" s="108"/>
      <c r="B100" s="108"/>
      <c r="C100" s="108"/>
      <c r="D100" s="108"/>
      <c r="E100" s="108"/>
      <c r="F100" s="108"/>
      <c r="G100" s="108"/>
      <c r="H100" s="108"/>
      <c r="I100" s="108"/>
      <c r="J100" s="108"/>
      <c r="K100" s="108"/>
      <c r="L100" s="108"/>
      <c r="M100" s="108"/>
    </row>
    <row r="101" spans="1:13">
      <c r="A101" s="108"/>
      <c r="B101" s="108"/>
      <c r="C101" s="108"/>
      <c r="D101" s="108"/>
      <c r="E101" s="108"/>
      <c r="F101" s="108"/>
      <c r="G101" s="108"/>
      <c r="H101" s="108"/>
      <c r="I101" s="108"/>
      <c r="J101" s="108"/>
      <c r="K101" s="108"/>
      <c r="L101" s="108"/>
      <c r="M101" s="108"/>
    </row>
    <row r="102" spans="1:13">
      <c r="A102" s="108"/>
      <c r="B102" s="108"/>
      <c r="C102" s="108"/>
      <c r="D102" s="108"/>
      <c r="E102" s="108"/>
      <c r="F102" s="108"/>
      <c r="G102" s="108"/>
      <c r="H102" s="108"/>
      <c r="I102" s="108"/>
      <c r="J102" s="108"/>
      <c r="K102" s="108"/>
      <c r="L102" s="108"/>
      <c r="M102" s="108"/>
    </row>
    <row r="103" spans="1:13">
      <c r="A103" s="108"/>
      <c r="B103" s="108"/>
      <c r="C103" s="108"/>
      <c r="D103" s="108"/>
      <c r="E103" s="108"/>
      <c r="F103" s="108"/>
      <c r="G103" s="108"/>
      <c r="H103" s="108"/>
      <c r="I103" s="108"/>
      <c r="J103" s="108"/>
      <c r="K103" s="108"/>
      <c r="L103" s="108"/>
      <c r="M103" s="108"/>
    </row>
    <row r="104" spans="1:13">
      <c r="A104" s="108"/>
      <c r="B104" s="108"/>
      <c r="C104" s="108"/>
      <c r="D104" s="108"/>
      <c r="E104" s="108"/>
      <c r="F104" s="108"/>
      <c r="G104" s="108"/>
      <c r="H104" s="108"/>
      <c r="I104" s="108"/>
      <c r="J104" s="108"/>
      <c r="K104" s="108"/>
      <c r="L104" s="108"/>
      <c r="M104" s="108"/>
    </row>
    <row r="105" spans="1:13">
      <c r="A105" s="108"/>
      <c r="B105" s="108"/>
      <c r="C105" s="108"/>
      <c r="D105" s="108"/>
      <c r="E105" s="108"/>
      <c r="F105" s="108"/>
      <c r="G105" s="108"/>
      <c r="H105" s="108"/>
      <c r="I105" s="108"/>
      <c r="J105" s="108"/>
      <c r="K105" s="108"/>
      <c r="L105" s="108"/>
      <c r="M105" s="108"/>
    </row>
    <row r="106" spans="1:13">
      <c r="A106" s="108"/>
      <c r="B106" s="108"/>
      <c r="C106" s="108"/>
      <c r="D106" s="108"/>
      <c r="E106" s="108"/>
      <c r="F106" s="108"/>
      <c r="G106" s="108"/>
      <c r="H106" s="108"/>
      <c r="I106" s="108"/>
      <c r="J106" s="108"/>
      <c r="K106" s="108"/>
      <c r="L106" s="108"/>
      <c r="M106" s="108"/>
    </row>
    <row r="107" spans="1:13">
      <c r="A107" s="108"/>
      <c r="B107" s="108"/>
      <c r="C107" s="108"/>
      <c r="D107" s="108"/>
      <c r="E107" s="108"/>
      <c r="F107" s="108"/>
      <c r="G107" s="108"/>
      <c r="H107" s="108"/>
      <c r="I107" s="108"/>
      <c r="J107" s="108"/>
      <c r="K107" s="108"/>
      <c r="L107" s="108"/>
      <c r="M107" s="108"/>
    </row>
    <row r="108" spans="1:13">
      <c r="A108" s="108"/>
      <c r="B108" s="108"/>
      <c r="C108" s="108"/>
      <c r="D108" s="108"/>
      <c r="E108" s="108"/>
      <c r="F108" s="108"/>
      <c r="G108" s="108"/>
      <c r="H108" s="108"/>
      <c r="I108" s="108"/>
      <c r="J108" s="108"/>
      <c r="K108" s="108"/>
      <c r="L108" s="108"/>
      <c r="M108" s="108"/>
    </row>
    <row r="109" spans="1:13">
      <c r="A109" s="108"/>
      <c r="B109" s="108"/>
      <c r="C109" s="108"/>
      <c r="D109" s="108"/>
      <c r="E109" s="108"/>
      <c r="F109" s="108"/>
      <c r="G109" s="108"/>
      <c r="H109" s="108"/>
      <c r="I109" s="108"/>
      <c r="J109" s="108"/>
      <c r="K109" s="108"/>
      <c r="L109" s="108"/>
      <c r="M109" s="108"/>
    </row>
    <row r="110" spans="1:13">
      <c r="A110" s="108"/>
      <c r="B110" s="108"/>
      <c r="C110" s="108"/>
      <c r="D110" s="108"/>
      <c r="E110" s="108"/>
      <c r="F110" s="108"/>
      <c r="G110" s="108"/>
      <c r="H110" s="108"/>
      <c r="I110" s="108"/>
      <c r="J110" s="108"/>
      <c r="K110" s="108"/>
      <c r="L110" s="108"/>
      <c r="M110" s="108"/>
    </row>
    <row r="111" spans="1:13">
      <c r="A111" s="108"/>
      <c r="B111" s="108"/>
      <c r="C111" s="108"/>
      <c r="D111" s="108"/>
      <c r="E111" s="108"/>
      <c r="F111" s="108"/>
      <c r="G111" s="108"/>
      <c r="H111" s="108"/>
      <c r="I111" s="108"/>
      <c r="J111" s="108"/>
      <c r="K111" s="108"/>
      <c r="L111" s="108"/>
      <c r="M111" s="108"/>
    </row>
    <row r="112" spans="1:13">
      <c r="A112" s="108"/>
      <c r="B112" s="108"/>
      <c r="C112" s="108"/>
      <c r="D112" s="108"/>
      <c r="E112" s="108"/>
      <c r="F112" s="108"/>
      <c r="G112" s="108"/>
      <c r="H112" s="108"/>
      <c r="I112" s="108"/>
      <c r="J112" s="108"/>
      <c r="K112" s="108"/>
      <c r="L112" s="108"/>
      <c r="M112" s="108"/>
    </row>
    <row r="113" spans="1:13">
      <c r="A113" s="108"/>
      <c r="B113" s="108"/>
      <c r="C113" s="108"/>
      <c r="D113" s="108"/>
      <c r="E113" s="108"/>
      <c r="F113" s="108"/>
      <c r="G113" s="108"/>
      <c r="H113" s="108"/>
      <c r="I113" s="108"/>
      <c r="J113" s="108"/>
      <c r="K113" s="108"/>
      <c r="L113" s="108"/>
      <c r="M113" s="108"/>
    </row>
    <row r="114" spans="1:13">
      <c r="A114" s="108"/>
      <c r="B114" s="108"/>
      <c r="C114" s="108"/>
      <c r="D114" s="108"/>
      <c r="E114" s="108"/>
      <c r="F114" s="108"/>
      <c r="G114" s="108"/>
      <c r="H114" s="108"/>
      <c r="I114" s="108"/>
      <c r="J114" s="108"/>
      <c r="K114" s="108"/>
      <c r="L114" s="108"/>
      <c r="M114" s="108"/>
    </row>
    <row r="115" spans="1:13">
      <c r="A115" s="108"/>
      <c r="B115" s="108"/>
      <c r="C115" s="108"/>
      <c r="D115" s="108"/>
      <c r="E115" s="108"/>
      <c r="F115" s="108"/>
      <c r="G115" s="108"/>
      <c r="H115" s="108"/>
      <c r="I115" s="108"/>
      <c r="J115" s="108"/>
      <c r="K115" s="108"/>
      <c r="L115" s="108"/>
      <c r="M115" s="108"/>
    </row>
    <row r="116" spans="1:13">
      <c r="A116" s="108"/>
      <c r="B116" s="108"/>
      <c r="C116" s="108"/>
      <c r="D116" s="108"/>
      <c r="E116" s="108"/>
      <c r="F116" s="108"/>
      <c r="G116" s="108"/>
      <c r="H116" s="108"/>
      <c r="I116" s="108"/>
      <c r="J116" s="108"/>
      <c r="K116" s="108"/>
      <c r="L116" s="108"/>
      <c r="M116" s="108"/>
    </row>
    <row r="117" spans="1:13">
      <c r="A117" s="108"/>
      <c r="B117" s="108"/>
      <c r="C117" s="108"/>
      <c r="D117" s="108"/>
      <c r="E117" s="108"/>
      <c r="F117" s="108"/>
      <c r="G117" s="108"/>
      <c r="H117" s="108"/>
      <c r="I117" s="108"/>
      <c r="J117" s="108"/>
      <c r="K117" s="108"/>
      <c r="L117" s="108"/>
      <c r="M117" s="108"/>
    </row>
    <row r="118" spans="1:13">
      <c r="A118" s="108"/>
      <c r="B118" s="108"/>
      <c r="C118" s="108"/>
      <c r="D118" s="108"/>
      <c r="E118" s="108"/>
      <c r="F118" s="108"/>
      <c r="G118" s="108"/>
      <c r="H118" s="108"/>
      <c r="I118" s="108"/>
      <c r="J118" s="108"/>
      <c r="K118" s="108"/>
      <c r="L118" s="108"/>
      <c r="M118" s="108"/>
    </row>
    <row r="119" spans="1:13">
      <c r="A119" s="108"/>
      <c r="B119" s="108"/>
      <c r="C119" s="108"/>
      <c r="D119" s="108"/>
      <c r="E119" s="108"/>
      <c r="F119" s="108"/>
      <c r="G119" s="108"/>
      <c r="H119" s="108"/>
      <c r="I119" s="108"/>
      <c r="J119" s="108"/>
      <c r="K119" s="108"/>
      <c r="L119" s="108"/>
      <c r="M119" s="108"/>
    </row>
    <row r="120" spans="1:13">
      <c r="A120" s="108"/>
      <c r="B120" s="108"/>
      <c r="C120" s="108"/>
      <c r="D120" s="108"/>
      <c r="E120" s="108"/>
      <c r="F120" s="108"/>
      <c r="G120" s="108"/>
      <c r="H120" s="108"/>
      <c r="I120" s="108"/>
      <c r="J120" s="108"/>
      <c r="K120" s="108"/>
      <c r="L120" s="108"/>
      <c r="M120" s="108"/>
    </row>
    <row r="121" spans="1:13">
      <c r="A121" s="108"/>
      <c r="B121" s="108"/>
      <c r="C121" s="108"/>
      <c r="D121" s="108"/>
      <c r="E121" s="108"/>
      <c r="F121" s="108"/>
      <c r="G121" s="108"/>
      <c r="H121" s="108"/>
      <c r="I121" s="108"/>
      <c r="J121" s="108"/>
      <c r="K121" s="108"/>
      <c r="L121" s="108"/>
      <c r="M121" s="108"/>
    </row>
    <row r="122" spans="1:13">
      <c r="A122" s="108"/>
      <c r="B122" s="108"/>
      <c r="C122" s="108"/>
      <c r="D122" s="108"/>
      <c r="E122" s="108"/>
      <c r="F122" s="108"/>
      <c r="G122" s="108"/>
      <c r="H122" s="108"/>
      <c r="I122" s="108"/>
      <c r="J122" s="108"/>
      <c r="K122" s="108"/>
      <c r="L122" s="108"/>
      <c r="M122" s="108"/>
    </row>
    <row r="123" spans="1:13">
      <c r="A123" s="108"/>
      <c r="B123" s="108"/>
      <c r="C123" s="108"/>
      <c r="D123" s="108"/>
      <c r="E123" s="108"/>
      <c r="F123" s="108"/>
      <c r="G123" s="108"/>
      <c r="H123" s="108"/>
      <c r="I123" s="108"/>
      <c r="J123" s="108"/>
      <c r="K123" s="108"/>
      <c r="L123" s="108"/>
      <c r="M123" s="108"/>
    </row>
    <row r="124" spans="1:13">
      <c r="A124" s="108"/>
      <c r="B124" s="108"/>
      <c r="C124" s="108"/>
      <c r="D124" s="108"/>
      <c r="E124" s="108"/>
      <c r="F124" s="108"/>
      <c r="G124" s="108"/>
      <c r="H124" s="108"/>
      <c r="I124" s="108"/>
      <c r="J124" s="108"/>
      <c r="K124" s="108"/>
      <c r="L124" s="108"/>
      <c r="M124" s="108"/>
    </row>
    <row r="125" spans="1:13" ht="27.75">
      <c r="A125" s="111" t="s">
        <v>289</v>
      </c>
      <c r="B125" s="108"/>
      <c r="C125" s="108"/>
      <c r="D125" s="108"/>
      <c r="E125" s="108"/>
      <c r="F125" s="108"/>
      <c r="G125" s="108"/>
      <c r="H125" s="108"/>
      <c r="I125" s="108"/>
      <c r="J125" s="108"/>
      <c r="K125" s="108"/>
      <c r="L125" s="108"/>
      <c r="M125" s="108"/>
    </row>
    <row r="126" spans="1:13">
      <c r="A126" s="108"/>
      <c r="B126" s="108"/>
      <c r="C126" s="108"/>
      <c r="D126" s="108"/>
      <c r="E126" s="108"/>
      <c r="F126" s="108"/>
      <c r="G126" s="108"/>
      <c r="H126" s="108"/>
      <c r="I126" s="108"/>
      <c r="J126" s="108"/>
      <c r="K126" s="108"/>
      <c r="L126" s="108"/>
      <c r="M126" s="108"/>
    </row>
    <row r="127" spans="1:13">
      <c r="A127" s="108"/>
      <c r="B127" s="108"/>
      <c r="C127" s="108"/>
      <c r="D127" s="108"/>
      <c r="E127" s="108"/>
      <c r="F127" s="108"/>
      <c r="G127" s="108"/>
      <c r="H127" s="108"/>
      <c r="I127" s="108"/>
      <c r="J127" s="108"/>
      <c r="K127" s="108"/>
      <c r="L127" s="108"/>
      <c r="M127" s="108"/>
    </row>
    <row r="128" spans="1:13">
      <c r="A128" s="108"/>
      <c r="B128" s="108"/>
      <c r="C128" s="108"/>
      <c r="D128" s="108"/>
      <c r="E128" s="108"/>
      <c r="F128" s="108"/>
      <c r="G128" s="108"/>
      <c r="H128" s="108"/>
      <c r="I128" s="108"/>
      <c r="J128" s="108"/>
      <c r="K128" s="108"/>
      <c r="L128" s="108"/>
      <c r="M128" s="108"/>
    </row>
    <row r="129" spans="1:13">
      <c r="A129" s="108"/>
      <c r="B129" s="108"/>
      <c r="C129" s="108"/>
      <c r="D129" s="108"/>
      <c r="E129" s="108"/>
      <c r="F129" s="108"/>
      <c r="G129" s="108"/>
      <c r="H129" s="108"/>
      <c r="I129" s="108"/>
      <c r="J129" s="108"/>
      <c r="K129" s="108"/>
      <c r="L129" s="108"/>
      <c r="M129" s="108"/>
    </row>
    <row r="130" spans="1:13">
      <c r="A130" s="108"/>
      <c r="B130" s="108"/>
      <c r="C130" s="108"/>
      <c r="D130" s="108"/>
      <c r="E130" s="108"/>
      <c r="F130" s="108"/>
      <c r="G130" s="108"/>
      <c r="H130" s="108"/>
      <c r="I130" s="108"/>
      <c r="J130" s="108"/>
      <c r="K130" s="108"/>
      <c r="L130" s="108"/>
      <c r="M130" s="108"/>
    </row>
    <row r="131" spans="1:13">
      <c r="A131" s="108"/>
      <c r="B131" s="108"/>
      <c r="C131" s="108"/>
      <c r="D131" s="108"/>
      <c r="E131" s="108"/>
      <c r="F131" s="108"/>
      <c r="G131" s="108"/>
      <c r="H131" s="108"/>
      <c r="I131" s="108"/>
      <c r="J131" s="108"/>
      <c r="K131" s="108"/>
      <c r="L131" s="108"/>
      <c r="M131" s="108"/>
    </row>
    <row r="132" spans="1:13">
      <c r="A132" s="108"/>
      <c r="B132" s="108"/>
      <c r="C132" s="108"/>
      <c r="D132" s="108"/>
      <c r="E132" s="108"/>
      <c r="F132" s="108"/>
      <c r="G132" s="108"/>
      <c r="H132" s="108"/>
      <c r="I132" s="108"/>
      <c r="J132" s="108"/>
      <c r="K132" s="108"/>
      <c r="L132" s="108"/>
      <c r="M132" s="108"/>
    </row>
    <row r="133" spans="1:13">
      <c r="A133" s="108"/>
      <c r="B133" s="108"/>
      <c r="C133" s="108"/>
      <c r="D133" s="108"/>
      <c r="E133" s="108"/>
      <c r="F133" s="108"/>
      <c r="G133" s="108"/>
      <c r="H133" s="108"/>
      <c r="I133" s="108"/>
      <c r="J133" s="108"/>
      <c r="K133" s="108"/>
      <c r="L133" s="108"/>
      <c r="M133" s="108"/>
    </row>
    <row r="134" spans="1:13">
      <c r="A134" s="108"/>
      <c r="B134" s="108"/>
      <c r="C134" s="108"/>
      <c r="D134" s="108"/>
      <c r="E134" s="108"/>
      <c r="F134" s="108"/>
      <c r="G134" s="108"/>
      <c r="H134" s="108"/>
      <c r="I134" s="108"/>
      <c r="J134" s="108"/>
      <c r="K134" s="108"/>
      <c r="L134" s="108"/>
      <c r="M134" s="108"/>
    </row>
    <row r="135" spans="1:13">
      <c r="A135" s="108"/>
      <c r="B135" s="108"/>
      <c r="C135" s="108"/>
      <c r="D135" s="108"/>
      <c r="E135" s="108"/>
      <c r="F135" s="108"/>
      <c r="G135" s="108"/>
      <c r="H135" s="108"/>
      <c r="I135" s="108"/>
      <c r="J135" s="108"/>
      <c r="K135" s="108"/>
      <c r="L135" s="108"/>
      <c r="M135" s="108"/>
    </row>
    <row r="136" spans="1:13">
      <c r="A136" s="108"/>
      <c r="B136" s="108"/>
      <c r="C136" s="108"/>
      <c r="D136" s="108"/>
      <c r="E136" s="108"/>
      <c r="F136" s="108"/>
      <c r="G136" s="108"/>
      <c r="H136" s="108"/>
      <c r="I136" s="108"/>
      <c r="J136" s="108"/>
      <c r="K136" s="108"/>
      <c r="L136" s="108"/>
      <c r="M136" s="108"/>
    </row>
    <row r="137" spans="1:13">
      <c r="A137" s="108"/>
      <c r="B137" s="108"/>
      <c r="C137" s="108"/>
      <c r="D137" s="108"/>
      <c r="E137" s="108"/>
      <c r="F137" s="108"/>
      <c r="G137" s="108"/>
      <c r="H137" s="108"/>
      <c r="I137" s="108"/>
      <c r="J137" s="108"/>
      <c r="K137" s="108"/>
      <c r="L137" s="108"/>
      <c r="M137" s="108"/>
    </row>
    <row r="138" spans="1:13">
      <c r="A138" s="108"/>
      <c r="B138" s="108"/>
      <c r="C138" s="108"/>
      <c r="D138" s="108"/>
      <c r="E138" s="108"/>
      <c r="F138" s="108"/>
      <c r="G138" s="108"/>
      <c r="H138" s="108"/>
      <c r="I138" s="108"/>
      <c r="J138" s="108"/>
      <c r="K138" s="108"/>
      <c r="L138" s="108"/>
      <c r="M138" s="108"/>
    </row>
    <row r="139" spans="1:13">
      <c r="A139" s="108"/>
      <c r="B139" s="108"/>
      <c r="C139" s="108"/>
      <c r="D139" s="108"/>
      <c r="E139" s="108"/>
      <c r="F139" s="108"/>
      <c r="G139" s="108"/>
      <c r="H139" s="108"/>
      <c r="I139" s="108"/>
      <c r="J139" s="108"/>
      <c r="K139" s="108"/>
      <c r="L139" s="108"/>
      <c r="M139" s="108"/>
    </row>
    <row r="140" spans="1:13">
      <c r="A140" s="108"/>
      <c r="B140" s="108"/>
      <c r="C140" s="108"/>
      <c r="D140" s="108"/>
      <c r="E140" s="108"/>
      <c r="F140" s="108"/>
      <c r="G140" s="108"/>
      <c r="H140" s="108"/>
      <c r="I140" s="108"/>
      <c r="J140" s="108"/>
      <c r="K140" s="108"/>
      <c r="L140" s="108"/>
      <c r="M140" s="108"/>
    </row>
    <row r="141" spans="1:13">
      <c r="A141" s="108"/>
      <c r="B141" s="108"/>
      <c r="C141" s="108"/>
      <c r="D141" s="108"/>
      <c r="E141" s="108"/>
      <c r="F141" s="108"/>
      <c r="G141" s="108"/>
      <c r="H141" s="108"/>
      <c r="I141" s="108"/>
      <c r="J141" s="108"/>
      <c r="K141" s="108"/>
      <c r="L141" s="108"/>
      <c r="M141" s="108"/>
    </row>
    <row r="142" spans="1:13">
      <c r="A142" s="108"/>
      <c r="B142" s="108"/>
      <c r="C142" s="108"/>
      <c r="D142" s="108"/>
      <c r="E142" s="108"/>
      <c r="F142" s="108"/>
      <c r="G142" s="108"/>
      <c r="H142" s="108"/>
      <c r="I142" s="108"/>
      <c r="J142" s="108"/>
      <c r="K142" s="108"/>
      <c r="L142" s="108"/>
      <c r="M142" s="108"/>
    </row>
    <row r="143" spans="1:13">
      <c r="A143" s="108"/>
      <c r="B143" s="108"/>
      <c r="C143" s="108"/>
      <c r="D143" s="108"/>
      <c r="E143" s="108"/>
      <c r="F143" s="108"/>
      <c r="G143" s="108"/>
      <c r="H143" s="108"/>
      <c r="I143" s="108"/>
      <c r="J143" s="108"/>
      <c r="K143" s="108"/>
      <c r="L143" s="108"/>
      <c r="M143" s="108"/>
    </row>
    <row r="144" spans="1:13">
      <c r="A144" s="108"/>
      <c r="B144" s="108"/>
      <c r="C144" s="108"/>
      <c r="D144" s="108"/>
      <c r="E144" s="108"/>
      <c r="F144" s="108"/>
      <c r="G144" s="108"/>
      <c r="H144" s="108"/>
      <c r="I144" s="108"/>
      <c r="J144" s="108"/>
      <c r="K144" s="108"/>
      <c r="L144" s="108"/>
      <c r="M144" s="108"/>
    </row>
    <row r="145" spans="1:13">
      <c r="A145" s="108"/>
      <c r="B145" s="108"/>
      <c r="C145" s="108"/>
      <c r="D145" s="108"/>
      <c r="E145" s="108"/>
      <c r="F145" s="108"/>
      <c r="G145" s="108"/>
      <c r="H145" s="108"/>
      <c r="I145" s="108"/>
      <c r="J145" s="108"/>
      <c r="K145" s="108"/>
      <c r="L145" s="108"/>
      <c r="M145" s="108"/>
    </row>
    <row r="146" spans="1:13">
      <c r="A146" s="108"/>
      <c r="B146" s="108"/>
      <c r="C146" s="108"/>
      <c r="D146" s="108"/>
      <c r="E146" s="108"/>
      <c r="F146" s="108"/>
      <c r="G146" s="108"/>
      <c r="H146" s="108"/>
      <c r="I146" s="108"/>
      <c r="J146" s="108"/>
      <c r="K146" s="108"/>
      <c r="L146" s="108"/>
      <c r="M146" s="108"/>
    </row>
    <row r="147" spans="1:13">
      <c r="A147" s="108"/>
      <c r="B147" s="108"/>
      <c r="C147" s="108"/>
      <c r="D147" s="108"/>
      <c r="E147" s="108"/>
      <c r="F147" s="108"/>
      <c r="G147" s="108"/>
      <c r="H147" s="108"/>
      <c r="I147" s="108"/>
      <c r="J147" s="108"/>
      <c r="K147" s="108"/>
      <c r="L147" s="108"/>
      <c r="M147" s="108"/>
    </row>
    <row r="148" spans="1:13">
      <c r="A148" s="108"/>
      <c r="B148" s="108"/>
      <c r="C148" s="108"/>
      <c r="D148" s="108"/>
      <c r="E148" s="108"/>
      <c r="F148" s="108"/>
      <c r="G148" s="108"/>
      <c r="H148" s="108"/>
      <c r="I148" s="108"/>
      <c r="J148" s="108"/>
      <c r="K148" s="108"/>
      <c r="L148" s="108"/>
      <c r="M148" s="108"/>
    </row>
    <row r="149" spans="1:13">
      <c r="A149" s="108"/>
      <c r="B149" s="108"/>
      <c r="C149" s="108"/>
      <c r="D149" s="108"/>
      <c r="E149" s="108"/>
      <c r="F149" s="108"/>
      <c r="G149" s="108"/>
      <c r="H149" s="108"/>
      <c r="I149" s="108"/>
      <c r="J149" s="108"/>
      <c r="K149" s="108"/>
      <c r="L149" s="108"/>
      <c r="M149" s="108"/>
    </row>
    <row r="150" spans="1:13">
      <c r="A150" s="108"/>
      <c r="B150" s="108"/>
      <c r="C150" s="108"/>
      <c r="D150" s="108"/>
      <c r="E150" s="108"/>
      <c r="F150" s="108"/>
      <c r="G150" s="108"/>
      <c r="H150" s="108"/>
      <c r="I150" s="108"/>
      <c r="J150" s="108"/>
      <c r="K150" s="108"/>
      <c r="L150" s="108"/>
      <c r="M150" s="108"/>
    </row>
    <row r="151" spans="1:13">
      <c r="A151" s="108"/>
      <c r="B151" s="108"/>
      <c r="C151" s="108"/>
      <c r="D151" s="108"/>
      <c r="E151" s="108"/>
      <c r="F151" s="108"/>
      <c r="G151" s="108"/>
      <c r="H151" s="108"/>
      <c r="I151" s="108"/>
      <c r="J151" s="108"/>
      <c r="K151" s="108"/>
      <c r="L151" s="108"/>
      <c r="M151" s="108"/>
    </row>
    <row r="152" spans="1:13">
      <c r="A152" s="108"/>
      <c r="B152" s="108"/>
      <c r="C152" s="108"/>
      <c r="D152" s="108"/>
      <c r="E152" s="108"/>
      <c r="F152" s="108"/>
      <c r="G152" s="108"/>
      <c r="H152" s="108"/>
      <c r="I152" s="108"/>
      <c r="J152" s="108"/>
      <c r="K152" s="108"/>
      <c r="L152" s="108"/>
      <c r="M152" s="108"/>
    </row>
    <row r="153" spans="1:13">
      <c r="A153" s="108"/>
      <c r="B153" s="108"/>
      <c r="C153" s="108"/>
      <c r="D153" s="108"/>
      <c r="E153" s="108"/>
      <c r="F153" s="108"/>
      <c r="G153" s="108"/>
      <c r="H153" s="108"/>
      <c r="I153" s="108"/>
      <c r="J153" s="108"/>
      <c r="K153" s="108"/>
      <c r="L153" s="108"/>
      <c r="M153" s="108"/>
    </row>
    <row r="154" spans="1:13">
      <c r="A154" s="108"/>
      <c r="B154" s="108"/>
      <c r="C154" s="108"/>
      <c r="D154" s="108"/>
      <c r="E154" s="108"/>
      <c r="F154" s="108"/>
      <c r="G154" s="108"/>
      <c r="H154" s="108"/>
      <c r="I154" s="108"/>
      <c r="J154" s="108"/>
      <c r="K154" s="108"/>
      <c r="L154" s="108"/>
      <c r="M154" s="108"/>
    </row>
    <row r="155" spans="1:13">
      <c r="A155" s="108"/>
      <c r="B155" s="108"/>
      <c r="C155" s="108"/>
      <c r="D155" s="108"/>
      <c r="E155" s="108"/>
      <c r="F155" s="108"/>
      <c r="G155" s="108"/>
      <c r="H155" s="108"/>
      <c r="I155" s="108"/>
      <c r="J155" s="108"/>
      <c r="K155" s="108"/>
      <c r="L155" s="108"/>
      <c r="M155" s="108"/>
    </row>
    <row r="156" spans="1:13">
      <c r="A156" s="108"/>
      <c r="B156" s="108"/>
      <c r="C156" s="108"/>
      <c r="D156" s="108"/>
      <c r="E156" s="108"/>
      <c r="F156" s="108"/>
      <c r="G156" s="108"/>
      <c r="H156" s="108"/>
      <c r="I156" s="108"/>
      <c r="J156" s="108"/>
      <c r="K156" s="108"/>
      <c r="L156" s="108"/>
      <c r="M156" s="108"/>
    </row>
    <row r="157" spans="1:13">
      <c r="A157" s="108"/>
      <c r="B157" s="108"/>
      <c r="C157" s="108"/>
      <c r="D157" s="108"/>
      <c r="E157" s="108"/>
      <c r="F157" s="108"/>
      <c r="G157" s="108"/>
      <c r="H157" s="108"/>
      <c r="I157" s="108"/>
      <c r="J157" s="108"/>
      <c r="K157" s="108"/>
      <c r="L157" s="108"/>
      <c r="M157" s="108"/>
    </row>
    <row r="158" spans="1:13" ht="27.75">
      <c r="A158" s="110" t="s">
        <v>290</v>
      </c>
      <c r="B158" s="108"/>
      <c r="C158" s="108"/>
      <c r="D158" s="108"/>
      <c r="E158" s="108"/>
      <c r="F158" s="108"/>
      <c r="G158" s="108"/>
      <c r="H158" s="108"/>
      <c r="I158" s="108"/>
      <c r="J158" s="108"/>
      <c r="K158" s="108"/>
      <c r="L158" s="108"/>
      <c r="M158" s="108"/>
    </row>
    <row r="159" spans="1:13">
      <c r="A159" s="108"/>
      <c r="B159" s="108"/>
      <c r="C159" s="108"/>
      <c r="D159" s="108"/>
      <c r="E159" s="108"/>
      <c r="F159" s="108"/>
      <c r="G159" s="108"/>
      <c r="H159" s="108"/>
      <c r="I159" s="108"/>
      <c r="J159" s="108"/>
      <c r="K159" s="108"/>
      <c r="L159" s="108"/>
      <c r="M159" s="108"/>
    </row>
    <row r="160" spans="1:13">
      <c r="A160" s="108"/>
      <c r="B160" s="108"/>
      <c r="C160" s="108"/>
      <c r="D160" s="108"/>
      <c r="E160" s="108"/>
      <c r="F160" s="108"/>
      <c r="G160" s="108"/>
      <c r="H160" s="108"/>
      <c r="I160" s="108"/>
      <c r="J160" s="108"/>
      <c r="K160" s="108"/>
      <c r="L160" s="108"/>
      <c r="M160" s="108"/>
    </row>
    <row r="161" spans="1:13">
      <c r="A161" s="108"/>
      <c r="B161" s="108"/>
      <c r="C161" s="108"/>
      <c r="D161" s="108"/>
      <c r="E161" s="108"/>
      <c r="F161" s="108"/>
      <c r="G161" s="108"/>
      <c r="H161" s="108"/>
      <c r="I161" s="108"/>
      <c r="J161" s="108"/>
      <c r="K161" s="108"/>
      <c r="L161" s="108"/>
      <c r="M161" s="108"/>
    </row>
    <row r="162" spans="1:13">
      <c r="A162" s="108"/>
      <c r="B162" s="108"/>
      <c r="C162" s="108"/>
      <c r="D162" s="108"/>
      <c r="E162" s="108"/>
      <c r="F162" s="108"/>
      <c r="G162" s="108"/>
      <c r="H162" s="108"/>
      <c r="I162" s="108"/>
      <c r="J162" s="108"/>
      <c r="K162" s="108"/>
      <c r="L162" s="108"/>
      <c r="M162" s="108"/>
    </row>
    <row r="163" spans="1:13">
      <c r="A163" s="108"/>
      <c r="B163" s="108"/>
      <c r="C163" s="108"/>
      <c r="D163" s="108"/>
      <c r="E163" s="108"/>
      <c r="F163" s="108"/>
      <c r="G163" s="108"/>
      <c r="H163" s="108"/>
      <c r="I163" s="108"/>
      <c r="J163" s="108"/>
      <c r="K163" s="108"/>
      <c r="L163" s="108"/>
      <c r="M163" s="108"/>
    </row>
    <row r="164" spans="1:13">
      <c r="A164" s="108"/>
      <c r="B164" s="108"/>
      <c r="C164" s="108"/>
      <c r="D164" s="108"/>
      <c r="E164" s="108"/>
      <c r="F164" s="108"/>
      <c r="G164" s="108"/>
      <c r="H164" s="108"/>
      <c r="I164" s="108"/>
      <c r="J164" s="108"/>
      <c r="K164" s="108"/>
      <c r="L164" s="108"/>
      <c r="M164" s="108"/>
    </row>
    <row r="165" spans="1:13">
      <c r="A165" s="108"/>
      <c r="B165" s="108"/>
      <c r="C165" s="108"/>
      <c r="D165" s="108"/>
      <c r="E165" s="108"/>
      <c r="F165" s="108"/>
      <c r="G165" s="108"/>
      <c r="H165" s="108"/>
      <c r="I165" s="108"/>
      <c r="J165" s="108"/>
      <c r="K165" s="108"/>
      <c r="L165" s="108"/>
      <c r="M165" s="108"/>
    </row>
    <row r="166" spans="1:13">
      <c r="A166" s="108"/>
      <c r="B166" s="108"/>
      <c r="C166" s="108"/>
      <c r="D166" s="108"/>
      <c r="E166" s="108"/>
      <c r="F166" s="108"/>
      <c r="G166" s="108"/>
      <c r="H166" s="108"/>
      <c r="I166" s="108"/>
      <c r="J166" s="108"/>
      <c r="K166" s="108"/>
      <c r="L166" s="108"/>
      <c r="M166" s="108"/>
    </row>
    <row r="167" spans="1:13">
      <c r="A167" s="108"/>
      <c r="B167" s="108"/>
      <c r="C167" s="108"/>
      <c r="D167" s="108"/>
      <c r="E167" s="108"/>
      <c r="F167" s="108"/>
      <c r="G167" s="108"/>
      <c r="H167" s="108"/>
      <c r="I167" s="108"/>
      <c r="J167" s="108"/>
      <c r="K167" s="108"/>
      <c r="L167" s="108"/>
      <c r="M167" s="108"/>
    </row>
    <row r="168" spans="1:13">
      <c r="A168" s="108"/>
      <c r="B168" s="108"/>
      <c r="C168" s="108"/>
      <c r="D168" s="108"/>
      <c r="E168" s="108"/>
      <c r="F168" s="108"/>
      <c r="G168" s="108"/>
      <c r="H168" s="108"/>
      <c r="I168" s="108"/>
      <c r="J168" s="108"/>
      <c r="K168" s="108"/>
      <c r="L168" s="108"/>
      <c r="M168" s="108"/>
    </row>
    <row r="169" spans="1:13">
      <c r="A169" s="108"/>
      <c r="B169" s="108"/>
      <c r="C169" s="108"/>
      <c r="D169" s="108"/>
      <c r="E169" s="108"/>
      <c r="F169" s="108"/>
      <c r="G169" s="108"/>
      <c r="H169" s="108"/>
      <c r="I169" s="108"/>
      <c r="J169" s="108"/>
      <c r="K169" s="108"/>
      <c r="L169" s="108"/>
      <c r="M169" s="108"/>
    </row>
    <row r="170" spans="1:13">
      <c r="A170" s="108"/>
      <c r="B170" s="108"/>
      <c r="C170" s="108"/>
      <c r="D170" s="108"/>
      <c r="E170" s="108"/>
      <c r="F170" s="108"/>
      <c r="G170" s="108"/>
      <c r="H170" s="108"/>
      <c r="I170" s="108"/>
      <c r="J170" s="108"/>
      <c r="K170" s="108"/>
      <c r="L170" s="108"/>
      <c r="M170" s="108"/>
    </row>
    <row r="171" spans="1:13">
      <c r="A171" s="108"/>
      <c r="B171" s="108"/>
      <c r="C171" s="108"/>
      <c r="D171" s="108"/>
      <c r="E171" s="108"/>
      <c r="F171" s="108"/>
      <c r="G171" s="108"/>
      <c r="H171" s="108"/>
      <c r="I171" s="108"/>
      <c r="J171" s="108"/>
      <c r="K171" s="108"/>
      <c r="L171" s="108"/>
      <c r="M171" s="108"/>
    </row>
    <row r="172" spans="1:13">
      <c r="A172" s="108"/>
      <c r="B172" s="108"/>
      <c r="C172" s="108"/>
      <c r="D172" s="108"/>
      <c r="E172" s="108"/>
      <c r="F172" s="108"/>
      <c r="G172" s="108"/>
      <c r="H172" s="108"/>
      <c r="I172" s="108"/>
      <c r="J172" s="108"/>
      <c r="K172" s="108"/>
      <c r="L172" s="108"/>
      <c r="M172" s="108"/>
    </row>
    <row r="173" spans="1:13">
      <c r="A173" s="108"/>
      <c r="B173" s="108"/>
      <c r="C173" s="108"/>
      <c r="D173" s="108"/>
      <c r="E173" s="108"/>
      <c r="F173" s="108"/>
      <c r="G173" s="108"/>
      <c r="H173" s="108"/>
      <c r="I173" s="108"/>
      <c r="J173" s="108"/>
      <c r="K173" s="108"/>
      <c r="L173" s="108"/>
      <c r="M173" s="108"/>
    </row>
    <row r="174" spans="1:13">
      <c r="A174" s="108"/>
      <c r="B174" s="108"/>
      <c r="C174" s="108"/>
      <c r="D174" s="108"/>
      <c r="E174" s="108"/>
      <c r="F174" s="108"/>
      <c r="G174" s="108"/>
      <c r="H174" s="108"/>
      <c r="I174" s="108"/>
      <c r="J174" s="108"/>
      <c r="K174" s="108"/>
      <c r="L174" s="108"/>
      <c r="M174" s="108"/>
    </row>
    <row r="175" spans="1:13">
      <c r="A175" s="108"/>
      <c r="B175" s="108"/>
      <c r="C175" s="108"/>
      <c r="D175" s="108"/>
      <c r="E175" s="108"/>
      <c r="F175" s="108"/>
      <c r="G175" s="108"/>
      <c r="H175" s="108"/>
      <c r="I175" s="108"/>
      <c r="J175" s="108"/>
      <c r="K175" s="108"/>
      <c r="L175" s="108"/>
      <c r="M175" s="108"/>
    </row>
    <row r="176" spans="1:13">
      <c r="A176" s="108"/>
      <c r="B176" s="108"/>
      <c r="C176" s="108"/>
      <c r="D176" s="108"/>
      <c r="E176" s="108"/>
      <c r="F176" s="108"/>
      <c r="G176" s="108"/>
      <c r="H176" s="108"/>
      <c r="I176" s="108"/>
      <c r="J176" s="108"/>
      <c r="K176" s="108"/>
      <c r="L176" s="108"/>
      <c r="M176" s="108"/>
    </row>
    <row r="177" spans="1:13">
      <c r="A177" s="108"/>
      <c r="B177" s="108"/>
      <c r="C177" s="108"/>
      <c r="D177" s="108"/>
      <c r="E177" s="108"/>
      <c r="F177" s="108"/>
      <c r="G177" s="108"/>
      <c r="H177" s="108"/>
      <c r="I177" s="108"/>
      <c r="J177" s="108"/>
      <c r="K177" s="108"/>
      <c r="L177" s="108"/>
      <c r="M177" s="108"/>
    </row>
    <row r="178" spans="1:13">
      <c r="A178" s="108"/>
      <c r="B178" s="108"/>
      <c r="C178" s="108"/>
      <c r="D178" s="108"/>
      <c r="E178" s="108"/>
      <c r="F178" s="108"/>
      <c r="G178" s="108"/>
      <c r="H178" s="108"/>
      <c r="I178" s="108"/>
      <c r="J178" s="108"/>
      <c r="K178" s="108"/>
      <c r="L178" s="108"/>
      <c r="M178" s="108"/>
    </row>
    <row r="179" spans="1:13">
      <c r="A179" s="108"/>
      <c r="B179" s="108"/>
      <c r="C179" s="108"/>
      <c r="D179" s="108"/>
      <c r="E179" s="108"/>
      <c r="F179" s="108"/>
      <c r="G179" s="108"/>
      <c r="H179" s="108"/>
      <c r="I179" s="108"/>
      <c r="J179" s="108"/>
      <c r="K179" s="108"/>
      <c r="L179" s="108"/>
      <c r="M179" s="108"/>
    </row>
    <row r="180" spans="1:13">
      <c r="A180" s="108"/>
      <c r="B180" s="108"/>
      <c r="C180" s="108"/>
      <c r="D180" s="108"/>
      <c r="E180" s="108"/>
      <c r="F180" s="108"/>
      <c r="G180" s="108"/>
      <c r="H180" s="108"/>
      <c r="I180" s="108"/>
      <c r="J180" s="108"/>
      <c r="K180" s="108"/>
      <c r="L180" s="108"/>
      <c r="M180" s="108"/>
    </row>
    <row r="181" spans="1:13">
      <c r="A181" s="108"/>
      <c r="B181" s="108"/>
      <c r="C181" s="108"/>
      <c r="D181" s="108"/>
      <c r="E181" s="108"/>
      <c r="F181" s="108"/>
      <c r="G181" s="108"/>
      <c r="H181" s="108"/>
      <c r="I181" s="108"/>
      <c r="J181" s="108"/>
      <c r="K181" s="108"/>
      <c r="L181" s="108"/>
      <c r="M181" s="108"/>
    </row>
    <row r="182" spans="1:13">
      <c r="A182" s="108"/>
      <c r="B182" s="108"/>
      <c r="C182" s="108"/>
      <c r="D182" s="108"/>
      <c r="E182" s="108"/>
      <c r="F182" s="108"/>
      <c r="G182" s="108"/>
      <c r="H182" s="108"/>
      <c r="I182" s="108"/>
      <c r="J182" s="108"/>
      <c r="K182" s="108"/>
      <c r="L182" s="108"/>
      <c r="M182" s="108"/>
    </row>
    <row r="183" spans="1:13">
      <c r="A183" s="108"/>
      <c r="B183" s="108"/>
      <c r="C183" s="108"/>
      <c r="D183" s="108"/>
      <c r="E183" s="108"/>
      <c r="F183" s="108"/>
      <c r="G183" s="108"/>
      <c r="H183" s="108"/>
      <c r="I183" s="108"/>
      <c r="J183" s="108"/>
      <c r="K183" s="108"/>
      <c r="L183" s="108"/>
      <c r="M183" s="108"/>
    </row>
    <row r="184" spans="1:13">
      <c r="A184" s="108"/>
      <c r="B184" s="108"/>
      <c r="C184" s="108"/>
      <c r="D184" s="108"/>
      <c r="E184" s="108"/>
      <c r="F184" s="108"/>
      <c r="G184" s="108"/>
      <c r="H184" s="108"/>
      <c r="I184" s="108"/>
      <c r="J184" s="108"/>
      <c r="K184" s="108"/>
      <c r="L184" s="108"/>
      <c r="M184" s="108"/>
    </row>
    <row r="185" spans="1:13">
      <c r="A185" s="108"/>
      <c r="B185" s="108"/>
      <c r="C185" s="108"/>
      <c r="D185" s="108"/>
      <c r="E185" s="108"/>
      <c r="F185" s="108"/>
      <c r="G185" s="108"/>
      <c r="H185" s="108"/>
      <c r="I185" s="108"/>
      <c r="J185" s="108"/>
      <c r="K185" s="108"/>
      <c r="L185" s="108"/>
      <c r="M185" s="108"/>
    </row>
    <row r="186" spans="1:13">
      <c r="A186" s="108"/>
      <c r="B186" s="108"/>
      <c r="C186" s="108"/>
      <c r="D186" s="108"/>
      <c r="E186" s="108"/>
      <c r="F186" s="108"/>
      <c r="G186" s="108"/>
      <c r="H186" s="108"/>
      <c r="I186" s="108"/>
      <c r="J186" s="108"/>
      <c r="K186" s="108"/>
      <c r="L186" s="108"/>
      <c r="M186" s="108"/>
    </row>
    <row r="187" spans="1:13" ht="27.75">
      <c r="A187" s="110" t="s">
        <v>291</v>
      </c>
      <c r="B187" s="108"/>
      <c r="C187" s="108"/>
      <c r="D187" s="108"/>
      <c r="E187" s="108"/>
      <c r="F187" s="108"/>
      <c r="G187" s="108"/>
      <c r="H187" s="108"/>
      <c r="I187" s="108"/>
      <c r="J187" s="108"/>
      <c r="K187" s="108"/>
      <c r="L187" s="108"/>
      <c r="M187" s="108"/>
    </row>
    <row r="188" spans="1:13">
      <c r="A188" s="108"/>
      <c r="B188" s="108"/>
      <c r="C188" s="108"/>
      <c r="D188" s="108"/>
      <c r="E188" s="108"/>
      <c r="F188" s="108"/>
      <c r="G188" s="108"/>
      <c r="H188" s="108"/>
      <c r="I188" s="108"/>
      <c r="J188" s="108"/>
      <c r="K188" s="108"/>
      <c r="L188" s="108"/>
      <c r="M188" s="108"/>
    </row>
    <row r="189" spans="1:13">
      <c r="A189" s="108"/>
      <c r="B189" s="108"/>
      <c r="C189" s="108"/>
      <c r="D189" s="108"/>
      <c r="E189" s="108"/>
      <c r="F189" s="108"/>
      <c r="G189" s="108"/>
      <c r="H189" s="108"/>
      <c r="I189" s="108"/>
      <c r="J189" s="108"/>
      <c r="K189" s="108"/>
      <c r="L189" s="108"/>
      <c r="M189" s="108"/>
    </row>
    <row r="190" spans="1:13">
      <c r="A190" s="108"/>
      <c r="B190" s="108"/>
      <c r="C190" s="108"/>
      <c r="D190" s="108"/>
      <c r="E190" s="108"/>
      <c r="F190" s="108"/>
      <c r="G190" s="108"/>
      <c r="H190" s="108"/>
      <c r="I190" s="108"/>
      <c r="J190" s="108"/>
      <c r="K190" s="108"/>
      <c r="L190" s="108"/>
      <c r="M190" s="108"/>
    </row>
    <row r="191" spans="1:13">
      <c r="A191" s="108"/>
      <c r="B191" s="108"/>
      <c r="C191" s="108"/>
      <c r="D191" s="108"/>
      <c r="E191" s="108"/>
      <c r="F191" s="108"/>
      <c r="G191" s="108"/>
      <c r="H191" s="108"/>
      <c r="I191" s="108"/>
      <c r="J191" s="108"/>
      <c r="K191" s="108"/>
      <c r="L191" s="108"/>
      <c r="M191" s="108"/>
    </row>
    <row r="192" spans="1:13">
      <c r="A192" s="108"/>
      <c r="B192" s="108"/>
      <c r="C192" s="108"/>
      <c r="D192" s="108"/>
      <c r="E192" s="108"/>
      <c r="F192" s="108"/>
      <c r="G192" s="108"/>
      <c r="H192" s="108"/>
      <c r="I192" s="108"/>
      <c r="J192" s="108"/>
      <c r="K192" s="108"/>
      <c r="L192" s="108"/>
      <c r="M192" s="108"/>
    </row>
    <row r="193" spans="1:13">
      <c r="A193" s="108"/>
      <c r="B193" s="108"/>
      <c r="C193" s="108"/>
      <c r="D193" s="108"/>
      <c r="E193" s="108"/>
      <c r="F193" s="108"/>
      <c r="G193" s="108"/>
      <c r="H193" s="108"/>
      <c r="I193" s="108"/>
      <c r="J193" s="108"/>
      <c r="K193" s="108"/>
      <c r="L193" s="108"/>
      <c r="M193" s="108"/>
    </row>
    <row r="194" spans="1:13">
      <c r="A194" s="108"/>
      <c r="B194" s="108"/>
      <c r="C194" s="108"/>
      <c r="D194" s="108"/>
      <c r="E194" s="108"/>
      <c r="F194" s="108"/>
      <c r="G194" s="108"/>
      <c r="H194" s="108"/>
      <c r="I194" s="108"/>
      <c r="J194" s="108"/>
      <c r="K194" s="108"/>
      <c r="L194" s="108"/>
      <c r="M194" s="108"/>
    </row>
    <row r="195" spans="1:13">
      <c r="A195" s="108"/>
      <c r="B195" s="108"/>
      <c r="C195" s="108"/>
      <c r="D195" s="108"/>
      <c r="E195" s="108"/>
      <c r="F195" s="108"/>
      <c r="G195" s="108"/>
      <c r="H195" s="108"/>
      <c r="I195" s="108"/>
      <c r="J195" s="108"/>
      <c r="K195" s="108"/>
      <c r="L195" s="108"/>
      <c r="M195" s="108"/>
    </row>
    <row r="196" spans="1:13">
      <c r="A196" s="108"/>
      <c r="B196" s="108"/>
      <c r="C196" s="108"/>
      <c r="D196" s="108"/>
      <c r="E196" s="108"/>
      <c r="F196" s="108"/>
      <c r="G196" s="108"/>
      <c r="H196" s="108"/>
      <c r="I196" s="108"/>
      <c r="J196" s="108"/>
      <c r="K196" s="108"/>
      <c r="L196" s="108"/>
      <c r="M196" s="108"/>
    </row>
    <row r="197" spans="1:13">
      <c r="A197" s="108"/>
      <c r="B197" s="108"/>
      <c r="C197" s="108"/>
      <c r="D197" s="108"/>
      <c r="E197" s="108"/>
      <c r="F197" s="108"/>
      <c r="G197" s="108"/>
      <c r="H197" s="108"/>
      <c r="I197" s="108"/>
      <c r="J197" s="108"/>
      <c r="K197" s="108"/>
      <c r="L197" s="108"/>
      <c r="M197" s="108"/>
    </row>
    <row r="198" spans="1:13">
      <c r="A198" s="108"/>
      <c r="B198" s="108"/>
      <c r="C198" s="108"/>
      <c r="D198" s="108"/>
      <c r="E198" s="108"/>
      <c r="F198" s="108"/>
      <c r="G198" s="108"/>
      <c r="H198" s="108"/>
      <c r="I198" s="108"/>
      <c r="J198" s="108"/>
      <c r="K198" s="108"/>
      <c r="L198" s="108"/>
      <c r="M198" s="108"/>
    </row>
    <row r="199" spans="1:13">
      <c r="A199" s="108"/>
      <c r="B199" s="108"/>
      <c r="C199" s="108"/>
      <c r="D199" s="108"/>
      <c r="E199" s="108"/>
      <c r="F199" s="108"/>
      <c r="G199" s="108"/>
      <c r="H199" s="108"/>
      <c r="I199" s="108"/>
      <c r="J199" s="108"/>
      <c r="K199" s="108"/>
      <c r="L199" s="108"/>
      <c r="M199" s="108"/>
    </row>
    <row r="200" spans="1:13">
      <c r="A200" s="108"/>
      <c r="B200" s="108"/>
      <c r="C200" s="108"/>
      <c r="D200" s="108"/>
      <c r="E200" s="108"/>
      <c r="F200" s="108"/>
      <c r="G200" s="108"/>
      <c r="H200" s="108"/>
      <c r="I200" s="108"/>
      <c r="J200" s="108"/>
      <c r="K200" s="108"/>
      <c r="L200" s="108"/>
      <c r="M200" s="108"/>
    </row>
    <row r="201" spans="1:13">
      <c r="A201" s="108"/>
      <c r="B201" s="108"/>
      <c r="C201" s="108"/>
      <c r="D201" s="108"/>
      <c r="E201" s="108"/>
      <c r="F201" s="108"/>
      <c r="G201" s="108"/>
      <c r="H201" s="108"/>
      <c r="I201" s="108"/>
      <c r="J201" s="108"/>
      <c r="K201" s="108"/>
      <c r="L201" s="108"/>
      <c r="M201" s="108"/>
    </row>
    <row r="202" spans="1:13">
      <c r="A202" s="108"/>
      <c r="B202" s="108"/>
      <c r="C202" s="108"/>
      <c r="D202" s="108"/>
      <c r="E202" s="108"/>
      <c r="F202" s="108"/>
      <c r="G202" s="108"/>
      <c r="H202" s="108"/>
      <c r="I202" s="108"/>
      <c r="J202" s="108"/>
      <c r="K202" s="108"/>
      <c r="L202" s="108"/>
      <c r="M202" s="108"/>
    </row>
    <row r="203" spans="1:13">
      <c r="A203" s="108"/>
      <c r="B203" s="108"/>
      <c r="C203" s="108"/>
      <c r="D203" s="108"/>
      <c r="E203" s="108"/>
      <c r="F203" s="108"/>
      <c r="G203" s="108"/>
      <c r="H203" s="108"/>
      <c r="I203" s="108"/>
      <c r="J203" s="108"/>
      <c r="K203" s="108"/>
      <c r="L203" s="108"/>
      <c r="M203" s="108"/>
    </row>
    <row r="204" spans="1:13">
      <c r="A204" s="108"/>
      <c r="B204" s="108"/>
      <c r="C204" s="108"/>
      <c r="D204" s="108"/>
      <c r="E204" s="108"/>
      <c r="F204" s="108"/>
      <c r="G204" s="108"/>
      <c r="H204" s="108"/>
      <c r="I204" s="108"/>
      <c r="J204" s="108"/>
      <c r="K204" s="108"/>
      <c r="L204" s="108"/>
      <c r="M204" s="108"/>
    </row>
    <row r="205" spans="1:13">
      <c r="A205" s="108"/>
      <c r="B205" s="108"/>
      <c r="C205" s="108"/>
      <c r="D205" s="108"/>
      <c r="E205" s="108"/>
      <c r="F205" s="108"/>
      <c r="G205" s="108"/>
      <c r="H205" s="108"/>
      <c r="I205" s="108"/>
      <c r="J205" s="108"/>
      <c r="K205" s="108"/>
      <c r="L205" s="108"/>
      <c r="M205" s="108"/>
    </row>
    <row r="206" spans="1:13">
      <c r="A206" s="108"/>
      <c r="B206" s="108"/>
      <c r="C206" s="108"/>
      <c r="D206" s="108"/>
      <c r="E206" s="108"/>
      <c r="F206" s="108"/>
      <c r="G206" s="108"/>
      <c r="H206" s="108"/>
      <c r="I206" s="108"/>
      <c r="J206" s="108"/>
      <c r="K206" s="108"/>
      <c r="L206" s="108"/>
      <c r="M206" s="108"/>
    </row>
    <row r="207" spans="1:13">
      <c r="A207" s="108"/>
      <c r="B207" s="108"/>
      <c r="C207" s="108"/>
      <c r="D207" s="108"/>
      <c r="E207" s="108"/>
      <c r="F207" s="108"/>
      <c r="G207" s="108"/>
      <c r="H207" s="108"/>
      <c r="I207" s="108"/>
      <c r="J207" s="108"/>
      <c r="K207" s="108"/>
      <c r="L207" s="108"/>
      <c r="M207" s="108"/>
    </row>
    <row r="208" spans="1:13">
      <c r="A208" s="108"/>
      <c r="B208" s="108"/>
      <c r="C208" s="108"/>
      <c r="D208" s="108"/>
      <c r="E208" s="108"/>
      <c r="F208" s="108"/>
      <c r="G208" s="108"/>
      <c r="H208" s="108"/>
      <c r="I208" s="108"/>
      <c r="J208" s="108"/>
      <c r="K208" s="108"/>
      <c r="L208" s="108"/>
      <c r="M208" s="108"/>
    </row>
    <row r="209" spans="1:13">
      <c r="A209" s="108"/>
      <c r="B209" s="108"/>
      <c r="C209" s="108"/>
      <c r="D209" s="108"/>
      <c r="E209" s="108"/>
      <c r="F209" s="108"/>
      <c r="G209" s="108"/>
      <c r="H209" s="108"/>
      <c r="I209" s="108"/>
      <c r="J209" s="108"/>
      <c r="K209" s="108"/>
      <c r="L209" s="108"/>
      <c r="M209" s="108"/>
    </row>
    <row r="210" spans="1:13">
      <c r="A210" s="108"/>
      <c r="B210" s="108"/>
      <c r="C210" s="108"/>
      <c r="D210" s="108"/>
      <c r="E210" s="108"/>
      <c r="F210" s="108"/>
      <c r="G210" s="108"/>
      <c r="H210" s="108"/>
      <c r="I210" s="108"/>
      <c r="J210" s="108"/>
      <c r="K210" s="108"/>
      <c r="L210" s="108"/>
      <c r="M210" s="108"/>
    </row>
    <row r="211" spans="1:13">
      <c r="A211" s="108"/>
      <c r="B211" s="108"/>
      <c r="C211" s="108"/>
      <c r="D211" s="108"/>
      <c r="E211" s="108"/>
      <c r="F211" s="108"/>
      <c r="G211" s="108"/>
      <c r="H211" s="108"/>
      <c r="I211" s="108"/>
      <c r="J211" s="108"/>
      <c r="K211" s="108"/>
      <c r="L211" s="108"/>
      <c r="M211" s="108"/>
    </row>
    <row r="212" spans="1:13">
      <c r="A212" s="108"/>
      <c r="B212" s="108"/>
      <c r="C212" s="108"/>
      <c r="D212" s="108"/>
      <c r="E212" s="108"/>
      <c r="F212" s="108"/>
      <c r="G212" s="108"/>
      <c r="H212" s="108"/>
      <c r="I212" s="108"/>
      <c r="J212" s="108"/>
      <c r="K212" s="108"/>
      <c r="L212" s="108"/>
      <c r="M212" s="108"/>
    </row>
    <row r="213" spans="1:13">
      <c r="A213" s="108"/>
      <c r="B213" s="108"/>
      <c r="C213" s="108"/>
      <c r="D213" s="108"/>
      <c r="E213" s="108"/>
      <c r="F213" s="108"/>
      <c r="G213" s="108"/>
      <c r="H213" s="108"/>
      <c r="I213" s="108"/>
      <c r="J213" s="108"/>
      <c r="K213" s="108"/>
      <c r="L213" s="108"/>
      <c r="M213" s="108"/>
    </row>
    <row r="214" spans="1:13">
      <c r="A214" s="108"/>
      <c r="B214" s="108"/>
      <c r="C214" s="108"/>
      <c r="D214" s="108"/>
      <c r="E214" s="108"/>
      <c r="F214" s="108"/>
      <c r="G214" s="108"/>
      <c r="H214" s="108"/>
      <c r="I214" s="108"/>
      <c r="J214" s="108"/>
      <c r="K214" s="108"/>
      <c r="L214" s="108"/>
      <c r="M214" s="108"/>
    </row>
    <row r="215" spans="1:13">
      <c r="A215" s="108"/>
      <c r="B215" s="108"/>
      <c r="C215" s="108"/>
      <c r="D215" s="108"/>
      <c r="E215" s="108"/>
      <c r="F215" s="108"/>
      <c r="G215" s="108"/>
      <c r="H215" s="108"/>
      <c r="I215" s="108"/>
      <c r="J215" s="108"/>
      <c r="K215" s="108"/>
      <c r="L215" s="108"/>
      <c r="M215" s="108"/>
    </row>
  </sheetData>
  <phoneticPr fontId="1" type="noConversion"/>
  <pageMargins left="0.7" right="0.7" top="0.75" bottom="0.75" header="0.3" footer="0.3"/>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W168"/>
  <sheetViews>
    <sheetView tabSelected="1" view="pageBreakPreview" zoomScale="70" zoomScaleNormal="100" zoomScaleSheetLayoutView="70" workbookViewId="0">
      <selection activeCell="E8" sqref="E8"/>
    </sheetView>
  </sheetViews>
  <sheetFormatPr defaultColWidth="9" defaultRowHeight="16.149999999999999" customHeight="1"/>
  <cols>
    <col min="1" max="1" width="18.625" style="112" customWidth="1"/>
    <col min="2" max="2" width="33.5" style="112" customWidth="1"/>
    <col min="3" max="3" width="21.5" style="112" customWidth="1"/>
    <col min="4" max="4" width="14.5" style="112" customWidth="1"/>
    <col min="5" max="5" width="17" style="153" customWidth="1"/>
    <col min="6" max="6" width="12" style="112" customWidth="1"/>
    <col min="7" max="7" width="19.25" style="112" customWidth="1"/>
    <col min="8" max="9" width="11.875" style="112" customWidth="1"/>
    <col min="10" max="10" width="12.375" style="112" customWidth="1"/>
    <col min="11" max="11" width="18.375" style="144" bestFit="1" customWidth="1"/>
    <col min="12" max="257" width="9.375" style="112" customWidth="1"/>
    <col min="258" max="1024" width="9.375" style="113" customWidth="1"/>
    <col min="1025" max="1025" width="8.875" style="113" customWidth="1"/>
    <col min="1026" max="16384" width="9" style="113"/>
  </cols>
  <sheetData>
    <row r="1" spans="1:257" ht="31.9" customHeight="1">
      <c r="A1" s="181" t="s">
        <v>292</v>
      </c>
      <c r="B1" s="181"/>
      <c r="C1" s="181"/>
      <c r="D1" s="181"/>
      <c r="E1" s="181"/>
      <c r="F1" s="181"/>
      <c r="G1" s="181"/>
      <c r="H1" s="181"/>
      <c r="I1" s="181"/>
    </row>
    <row r="2" spans="1:257" ht="24.6" customHeight="1">
      <c r="A2" s="181" t="s">
        <v>311</v>
      </c>
      <c r="B2" s="181"/>
      <c r="C2" s="181"/>
      <c r="D2" s="181"/>
      <c r="E2" s="181"/>
      <c r="F2" s="181"/>
      <c r="G2" s="181"/>
      <c r="H2" s="181"/>
      <c r="I2" s="181"/>
    </row>
    <row r="3" spans="1:257" s="118" customFormat="1" ht="19.899999999999999" customHeight="1">
      <c r="A3" s="139" t="s">
        <v>313</v>
      </c>
      <c r="B3" s="114"/>
      <c r="C3" s="182"/>
      <c r="D3" s="182"/>
      <c r="E3" s="182"/>
      <c r="F3" s="115"/>
      <c r="G3" s="115"/>
      <c r="H3" s="115"/>
      <c r="I3" s="116" t="s">
        <v>0</v>
      </c>
      <c r="J3" s="117"/>
      <c r="K3" s="145"/>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7"/>
      <c r="FQ3" s="117"/>
      <c r="FR3" s="117"/>
      <c r="FS3" s="117"/>
      <c r="FT3" s="117"/>
      <c r="FU3" s="117"/>
      <c r="FV3" s="117"/>
      <c r="FW3" s="117"/>
      <c r="FX3" s="117"/>
      <c r="FY3" s="117"/>
      <c r="FZ3" s="117"/>
      <c r="GA3" s="117"/>
      <c r="GB3" s="117"/>
      <c r="GC3" s="117"/>
      <c r="GD3" s="117"/>
      <c r="GE3" s="117"/>
      <c r="GF3" s="117"/>
      <c r="GG3" s="117"/>
      <c r="GH3" s="117"/>
      <c r="GI3" s="117"/>
      <c r="GJ3" s="117"/>
      <c r="GK3" s="117"/>
      <c r="GL3" s="117"/>
      <c r="GM3" s="117"/>
      <c r="GN3" s="117"/>
      <c r="GO3" s="117"/>
      <c r="GP3" s="117"/>
      <c r="GQ3" s="117"/>
      <c r="GR3" s="117"/>
      <c r="GS3" s="117"/>
      <c r="GT3" s="117"/>
      <c r="GU3" s="117"/>
      <c r="GV3" s="117"/>
      <c r="GW3" s="117"/>
      <c r="GX3" s="117"/>
      <c r="GY3" s="117"/>
      <c r="GZ3" s="117"/>
      <c r="HA3" s="117"/>
      <c r="HB3" s="117"/>
      <c r="HC3" s="117"/>
      <c r="HD3" s="117"/>
      <c r="HE3" s="117"/>
      <c r="HF3" s="117"/>
      <c r="HG3" s="117"/>
      <c r="HH3" s="117"/>
      <c r="HI3" s="117"/>
      <c r="HJ3" s="117"/>
      <c r="HK3" s="117"/>
      <c r="HL3" s="117"/>
      <c r="HM3" s="117"/>
      <c r="HN3" s="117"/>
      <c r="HO3" s="117"/>
      <c r="HP3" s="117"/>
      <c r="HQ3" s="117"/>
      <c r="HR3" s="117"/>
      <c r="HS3" s="117"/>
      <c r="HT3" s="117"/>
      <c r="HU3" s="117"/>
      <c r="HV3" s="117"/>
      <c r="HW3" s="117"/>
      <c r="HX3" s="117"/>
      <c r="HY3" s="117"/>
      <c r="HZ3" s="117"/>
      <c r="IA3" s="117"/>
      <c r="IB3" s="117"/>
      <c r="IC3" s="117"/>
      <c r="ID3" s="117"/>
      <c r="IE3" s="117"/>
      <c r="IF3" s="117"/>
      <c r="IG3" s="117"/>
      <c r="IH3" s="117"/>
      <c r="II3" s="117"/>
      <c r="IJ3" s="117"/>
      <c r="IK3" s="117"/>
      <c r="IL3" s="117"/>
      <c r="IM3" s="117"/>
      <c r="IN3" s="117"/>
      <c r="IO3" s="117"/>
      <c r="IP3" s="117"/>
      <c r="IQ3" s="117"/>
      <c r="IR3" s="117"/>
      <c r="IS3" s="117"/>
      <c r="IT3" s="117"/>
      <c r="IU3" s="117"/>
      <c r="IV3" s="117"/>
      <c r="IW3" s="117"/>
    </row>
    <row r="4" spans="1:257" s="117" customFormat="1" ht="45.75" customHeight="1">
      <c r="A4" s="178" t="s">
        <v>293</v>
      </c>
      <c r="B4" s="178" t="s">
        <v>294</v>
      </c>
      <c r="C4" s="178" t="s">
        <v>295</v>
      </c>
      <c r="D4" s="178" t="s">
        <v>296</v>
      </c>
      <c r="E4" s="183" t="s">
        <v>297</v>
      </c>
      <c r="F4" s="178" t="s">
        <v>298</v>
      </c>
      <c r="G4" s="178" t="s">
        <v>299</v>
      </c>
      <c r="H4" s="178" t="s">
        <v>300</v>
      </c>
      <c r="I4" s="178"/>
      <c r="K4" s="145" t="s">
        <v>297</v>
      </c>
    </row>
    <row r="5" spans="1:257" s="117" customFormat="1" ht="73.150000000000006" customHeight="1">
      <c r="A5" s="178"/>
      <c r="B5" s="178"/>
      <c r="C5" s="178"/>
      <c r="D5" s="178"/>
      <c r="E5" s="183"/>
      <c r="F5" s="178"/>
      <c r="G5" s="178"/>
      <c r="H5" s="119" t="s">
        <v>301</v>
      </c>
      <c r="I5" s="119" t="s">
        <v>302</v>
      </c>
      <c r="K5" s="145"/>
    </row>
    <row r="6" spans="1:257" s="117" customFormat="1" ht="28.9" customHeight="1">
      <c r="A6" s="179" t="s">
        <v>303</v>
      </c>
      <c r="B6" s="179"/>
      <c r="C6" s="179"/>
      <c r="D6" s="179"/>
      <c r="E6" s="147">
        <f>SUM(E7:E147)</f>
        <v>14337</v>
      </c>
      <c r="F6" s="180"/>
      <c r="G6" s="180"/>
      <c r="H6" s="180"/>
      <c r="I6" s="180"/>
      <c r="K6" s="145">
        <v>14337.4</v>
      </c>
    </row>
    <row r="7" spans="1:257" s="117" customFormat="1" ht="64.150000000000006" customHeight="1">
      <c r="A7" s="140" t="s">
        <v>430</v>
      </c>
      <c r="B7" s="141" t="s">
        <v>431</v>
      </c>
      <c r="C7" s="141" t="s">
        <v>432</v>
      </c>
      <c r="D7" s="142" t="s">
        <v>316</v>
      </c>
      <c r="E7" s="148">
        <v>227</v>
      </c>
      <c r="F7" s="124" t="s">
        <v>433</v>
      </c>
      <c r="G7" s="124"/>
      <c r="H7" s="143" t="s">
        <v>318</v>
      </c>
      <c r="I7" s="120"/>
      <c r="K7" s="145">
        <v>227</v>
      </c>
    </row>
    <row r="8" spans="1:257" s="117" customFormat="1" ht="64.150000000000006" customHeight="1">
      <c r="A8" s="140" t="s">
        <v>320</v>
      </c>
      <c r="B8" s="141" t="s">
        <v>321</v>
      </c>
      <c r="C8" s="141" t="s">
        <v>420</v>
      </c>
      <c r="D8" s="142" t="s">
        <v>316</v>
      </c>
      <c r="E8" s="149">
        <v>1019</v>
      </c>
      <c r="F8" s="124" t="s">
        <v>317</v>
      </c>
      <c r="G8" s="124"/>
      <c r="H8" s="143" t="s">
        <v>318</v>
      </c>
      <c r="I8" s="120"/>
      <c r="K8" s="145">
        <v>1019.3</v>
      </c>
    </row>
    <row r="9" spans="1:257" s="117" customFormat="1" ht="64.150000000000006" customHeight="1">
      <c r="A9" s="140" t="s">
        <v>428</v>
      </c>
      <c r="B9" s="141" t="s">
        <v>429</v>
      </c>
      <c r="C9" s="141" t="s">
        <v>434</v>
      </c>
      <c r="D9" s="142" t="s">
        <v>316</v>
      </c>
      <c r="E9" s="148">
        <v>1075</v>
      </c>
      <c r="F9" s="124" t="s">
        <v>317</v>
      </c>
      <c r="G9" s="124"/>
      <c r="H9" s="143" t="s">
        <v>318</v>
      </c>
      <c r="I9" s="120"/>
      <c r="K9" s="145">
        <v>1075</v>
      </c>
    </row>
    <row r="10" spans="1:257" s="117" customFormat="1" ht="64.150000000000006" customHeight="1">
      <c r="A10" s="140" t="s">
        <v>314</v>
      </c>
      <c r="B10" s="141" t="s">
        <v>315</v>
      </c>
      <c r="C10" s="141" t="s">
        <v>319</v>
      </c>
      <c r="D10" s="142" t="s">
        <v>316</v>
      </c>
      <c r="E10" s="148">
        <v>785</v>
      </c>
      <c r="F10" s="124" t="s">
        <v>426</v>
      </c>
      <c r="G10" s="124"/>
      <c r="H10" s="143" t="s">
        <v>318</v>
      </c>
      <c r="I10" s="120"/>
      <c r="K10" s="145">
        <v>785</v>
      </c>
    </row>
    <row r="11" spans="1:257" s="117" customFormat="1" ht="64.150000000000006" customHeight="1">
      <c r="A11" s="140" t="s">
        <v>314</v>
      </c>
      <c r="B11" s="141" t="s">
        <v>315</v>
      </c>
      <c r="C11" s="141" t="s">
        <v>322</v>
      </c>
      <c r="D11" s="142" t="s">
        <v>316</v>
      </c>
      <c r="E11" s="149">
        <v>720</v>
      </c>
      <c r="F11" s="124" t="s">
        <v>426</v>
      </c>
      <c r="G11" s="124"/>
      <c r="H11" s="143" t="s">
        <v>318</v>
      </c>
      <c r="I11" s="121"/>
      <c r="K11" s="145">
        <v>719.9</v>
      </c>
    </row>
    <row r="12" spans="1:257" s="117" customFormat="1" ht="64.150000000000006" customHeight="1">
      <c r="A12" s="140" t="s">
        <v>320</v>
      </c>
      <c r="B12" s="141" t="s">
        <v>321</v>
      </c>
      <c r="C12" s="141" t="s">
        <v>324</v>
      </c>
      <c r="D12" s="142" t="s">
        <v>316</v>
      </c>
      <c r="E12" s="148">
        <v>200</v>
      </c>
      <c r="F12" s="124" t="s">
        <v>426</v>
      </c>
      <c r="G12" s="124"/>
      <c r="H12" s="143" t="s">
        <v>318</v>
      </c>
      <c r="I12" s="122"/>
      <c r="K12" s="145">
        <v>200</v>
      </c>
    </row>
    <row r="13" spans="1:257" s="117" customFormat="1" ht="64.150000000000006" customHeight="1">
      <c r="A13" s="140" t="s">
        <v>320</v>
      </c>
      <c r="B13" s="141" t="s">
        <v>321</v>
      </c>
      <c r="C13" s="141" t="s">
        <v>325</v>
      </c>
      <c r="D13" s="142" t="s">
        <v>316</v>
      </c>
      <c r="E13" s="148">
        <v>20</v>
      </c>
      <c r="F13" s="124" t="s">
        <v>426</v>
      </c>
      <c r="G13" s="124"/>
      <c r="H13" s="143" t="s">
        <v>318</v>
      </c>
      <c r="I13" s="122"/>
      <c r="K13" s="145">
        <v>20</v>
      </c>
    </row>
    <row r="14" spans="1:257" s="117" customFormat="1" ht="64.150000000000006" customHeight="1">
      <c r="A14" s="140" t="s">
        <v>320</v>
      </c>
      <c r="B14" s="141" t="s">
        <v>321</v>
      </c>
      <c r="C14" s="141" t="s">
        <v>326</v>
      </c>
      <c r="D14" s="142" t="s">
        <v>316</v>
      </c>
      <c r="E14" s="149">
        <v>20</v>
      </c>
      <c r="F14" s="124" t="s">
        <v>426</v>
      </c>
      <c r="G14" s="124"/>
      <c r="H14" s="143" t="s">
        <v>318</v>
      </c>
      <c r="I14" s="122"/>
      <c r="K14" s="145">
        <v>19.8</v>
      </c>
    </row>
    <row r="15" spans="1:257" s="117" customFormat="1" ht="64.150000000000006" customHeight="1">
      <c r="A15" s="140" t="s">
        <v>320</v>
      </c>
      <c r="B15" s="141" t="s">
        <v>321</v>
      </c>
      <c r="C15" s="141" t="s">
        <v>327</v>
      </c>
      <c r="D15" s="142" t="s">
        <v>316</v>
      </c>
      <c r="E15" s="149">
        <v>19</v>
      </c>
      <c r="F15" s="124" t="s">
        <v>426</v>
      </c>
      <c r="G15" s="124"/>
      <c r="H15" s="143" t="s">
        <v>318</v>
      </c>
      <c r="I15" s="122"/>
      <c r="K15" s="145">
        <v>19.2</v>
      </c>
    </row>
    <row r="16" spans="1:257" s="117" customFormat="1" ht="64.150000000000006" customHeight="1">
      <c r="A16" s="140" t="s">
        <v>320</v>
      </c>
      <c r="B16" s="141" t="s">
        <v>321</v>
      </c>
      <c r="C16" s="141" t="s">
        <v>328</v>
      </c>
      <c r="D16" s="142" t="s">
        <v>316</v>
      </c>
      <c r="E16" s="149">
        <v>18</v>
      </c>
      <c r="F16" s="124" t="s">
        <v>426</v>
      </c>
      <c r="G16" s="124"/>
      <c r="H16" s="143" t="s">
        <v>318</v>
      </c>
      <c r="I16" s="122"/>
      <c r="K16" s="145">
        <v>18.100000000000001</v>
      </c>
    </row>
    <row r="17" spans="1:11" s="117" customFormat="1" ht="64.150000000000006" customHeight="1">
      <c r="A17" s="140" t="s">
        <v>320</v>
      </c>
      <c r="B17" s="141" t="s">
        <v>321</v>
      </c>
      <c r="C17" s="141" t="s">
        <v>329</v>
      </c>
      <c r="D17" s="142" t="s">
        <v>316</v>
      </c>
      <c r="E17" s="149">
        <v>16</v>
      </c>
      <c r="F17" s="124" t="s">
        <v>426</v>
      </c>
      <c r="G17" s="124"/>
      <c r="H17" s="143" t="s">
        <v>318</v>
      </c>
      <c r="I17" s="123"/>
      <c r="K17" s="145">
        <v>15.6</v>
      </c>
    </row>
    <row r="18" spans="1:11" s="117" customFormat="1" ht="64.150000000000006" customHeight="1">
      <c r="A18" s="140" t="s">
        <v>320</v>
      </c>
      <c r="B18" s="141" t="s">
        <v>321</v>
      </c>
      <c r="C18" s="141" t="s">
        <v>330</v>
      </c>
      <c r="D18" s="142" t="s">
        <v>316</v>
      </c>
      <c r="E18" s="149">
        <v>19</v>
      </c>
      <c r="F18" s="124" t="s">
        <v>426</v>
      </c>
      <c r="G18" s="124"/>
      <c r="H18" s="143" t="s">
        <v>318</v>
      </c>
      <c r="I18" s="120"/>
      <c r="K18" s="145">
        <v>18.600000000000001</v>
      </c>
    </row>
    <row r="19" spans="1:11" s="117" customFormat="1" ht="64.150000000000006" customHeight="1">
      <c r="A19" s="140" t="s">
        <v>320</v>
      </c>
      <c r="B19" s="141" t="s">
        <v>321</v>
      </c>
      <c r="C19" s="141" t="s">
        <v>331</v>
      </c>
      <c r="D19" s="142" t="s">
        <v>316</v>
      </c>
      <c r="E19" s="148">
        <v>20</v>
      </c>
      <c r="F19" s="124" t="s">
        <v>426</v>
      </c>
      <c r="G19" s="124"/>
      <c r="H19" s="143" t="s">
        <v>318</v>
      </c>
      <c r="I19" s="120"/>
      <c r="K19" s="145">
        <v>20</v>
      </c>
    </row>
    <row r="20" spans="1:11" s="117" customFormat="1" ht="64.150000000000006" customHeight="1">
      <c r="A20" s="140" t="s">
        <v>320</v>
      </c>
      <c r="B20" s="141" t="s">
        <v>321</v>
      </c>
      <c r="C20" s="141" t="s">
        <v>332</v>
      </c>
      <c r="D20" s="142" t="s">
        <v>316</v>
      </c>
      <c r="E20" s="148">
        <v>20</v>
      </c>
      <c r="F20" s="124" t="s">
        <v>426</v>
      </c>
      <c r="G20" s="124"/>
      <c r="H20" s="143" t="s">
        <v>318</v>
      </c>
      <c r="I20" s="120"/>
      <c r="K20" s="145">
        <v>20</v>
      </c>
    </row>
    <row r="21" spans="1:11" s="117" customFormat="1" ht="64.150000000000006" customHeight="1">
      <c r="A21" s="140" t="s">
        <v>320</v>
      </c>
      <c r="B21" s="141" t="s">
        <v>321</v>
      </c>
      <c r="C21" s="141" t="s">
        <v>333</v>
      </c>
      <c r="D21" s="142" t="s">
        <v>316</v>
      </c>
      <c r="E21" s="149">
        <v>18</v>
      </c>
      <c r="F21" s="124" t="s">
        <v>426</v>
      </c>
      <c r="G21" s="124"/>
      <c r="H21" s="143" t="s">
        <v>318</v>
      </c>
      <c r="I21" s="120"/>
      <c r="K21" s="145">
        <v>18.2</v>
      </c>
    </row>
    <row r="22" spans="1:11" s="117" customFormat="1" ht="64.150000000000006" customHeight="1">
      <c r="A22" s="140" t="s">
        <v>320</v>
      </c>
      <c r="B22" s="141" t="s">
        <v>321</v>
      </c>
      <c r="C22" s="141" t="s">
        <v>334</v>
      </c>
      <c r="D22" s="142" t="s">
        <v>316</v>
      </c>
      <c r="E22" s="148">
        <v>20</v>
      </c>
      <c r="F22" s="124" t="s">
        <v>426</v>
      </c>
      <c r="G22" s="124"/>
      <c r="H22" s="143" t="s">
        <v>318</v>
      </c>
      <c r="I22" s="121"/>
      <c r="K22" s="145">
        <v>20</v>
      </c>
    </row>
    <row r="23" spans="1:11" s="117" customFormat="1" ht="64.150000000000006" customHeight="1">
      <c r="A23" s="140" t="s">
        <v>320</v>
      </c>
      <c r="B23" s="141" t="s">
        <v>321</v>
      </c>
      <c r="C23" s="141" t="s">
        <v>335</v>
      </c>
      <c r="D23" s="142" t="s">
        <v>316</v>
      </c>
      <c r="E23" s="149">
        <v>20</v>
      </c>
      <c r="F23" s="124" t="s">
        <v>426</v>
      </c>
      <c r="G23" s="124"/>
      <c r="H23" s="143" t="s">
        <v>318</v>
      </c>
      <c r="I23" s="122"/>
      <c r="K23" s="145">
        <v>19.600000000000001</v>
      </c>
    </row>
    <row r="24" spans="1:11" s="117" customFormat="1" ht="64.150000000000006" customHeight="1">
      <c r="A24" s="140" t="s">
        <v>320</v>
      </c>
      <c r="B24" s="141" t="s">
        <v>321</v>
      </c>
      <c r="C24" s="141" t="s">
        <v>336</v>
      </c>
      <c r="D24" s="142" t="s">
        <v>316</v>
      </c>
      <c r="E24" s="148">
        <v>20</v>
      </c>
      <c r="F24" s="124" t="s">
        <v>426</v>
      </c>
      <c r="G24" s="124"/>
      <c r="H24" s="143" t="s">
        <v>318</v>
      </c>
      <c r="I24" s="122"/>
      <c r="K24" s="145">
        <v>20</v>
      </c>
    </row>
    <row r="25" spans="1:11" s="117" customFormat="1" ht="64.150000000000006" customHeight="1">
      <c r="A25" s="140" t="s">
        <v>320</v>
      </c>
      <c r="B25" s="141" t="s">
        <v>321</v>
      </c>
      <c r="C25" s="141" t="s">
        <v>337</v>
      </c>
      <c r="D25" s="142" t="s">
        <v>316</v>
      </c>
      <c r="E25" s="149">
        <v>20</v>
      </c>
      <c r="F25" s="124" t="s">
        <v>426</v>
      </c>
      <c r="G25" s="124"/>
      <c r="H25" s="143" t="s">
        <v>318</v>
      </c>
      <c r="I25" s="122"/>
      <c r="K25" s="145">
        <v>19.600000000000001</v>
      </c>
    </row>
    <row r="26" spans="1:11" s="117" customFormat="1" ht="64.150000000000006" customHeight="1">
      <c r="A26" s="140" t="s">
        <v>320</v>
      </c>
      <c r="B26" s="141" t="s">
        <v>321</v>
      </c>
      <c r="C26" s="141" t="s">
        <v>338</v>
      </c>
      <c r="D26" s="142" t="s">
        <v>316</v>
      </c>
      <c r="E26" s="149">
        <v>19</v>
      </c>
      <c r="F26" s="124" t="s">
        <v>426</v>
      </c>
      <c r="G26" s="124"/>
      <c r="H26" s="143" t="s">
        <v>318</v>
      </c>
      <c r="I26" s="122"/>
      <c r="K26" s="145">
        <v>18.7</v>
      </c>
    </row>
    <row r="27" spans="1:11" s="117" customFormat="1" ht="64.150000000000006" customHeight="1">
      <c r="A27" s="140" t="s">
        <v>320</v>
      </c>
      <c r="B27" s="141" t="s">
        <v>321</v>
      </c>
      <c r="C27" s="141" t="s">
        <v>339</v>
      </c>
      <c r="D27" s="142" t="s">
        <v>316</v>
      </c>
      <c r="E27" s="148">
        <v>18</v>
      </c>
      <c r="F27" s="124" t="s">
        <v>426</v>
      </c>
      <c r="G27" s="124"/>
      <c r="H27" s="143" t="s">
        <v>318</v>
      </c>
      <c r="I27" s="122"/>
      <c r="K27" s="145">
        <v>18</v>
      </c>
    </row>
    <row r="28" spans="1:11" s="117" customFormat="1" ht="64.150000000000006" customHeight="1">
      <c r="A28" s="140" t="s">
        <v>320</v>
      </c>
      <c r="B28" s="141" t="s">
        <v>321</v>
      </c>
      <c r="C28" s="141" t="s">
        <v>340</v>
      </c>
      <c r="D28" s="142" t="s">
        <v>316</v>
      </c>
      <c r="E28" s="149">
        <v>17</v>
      </c>
      <c r="F28" s="124" t="s">
        <v>426</v>
      </c>
      <c r="G28" s="124"/>
      <c r="H28" s="143" t="s">
        <v>318</v>
      </c>
      <c r="I28" s="123"/>
      <c r="K28" s="145">
        <v>17.600000000000001</v>
      </c>
    </row>
    <row r="29" spans="1:11" s="117" customFormat="1" ht="64.150000000000006" customHeight="1">
      <c r="A29" s="140" t="s">
        <v>320</v>
      </c>
      <c r="B29" s="141" t="s">
        <v>321</v>
      </c>
      <c r="C29" s="141" t="s">
        <v>341</v>
      </c>
      <c r="D29" s="142" t="s">
        <v>316</v>
      </c>
      <c r="E29" s="149">
        <v>17</v>
      </c>
      <c r="F29" s="124" t="s">
        <v>426</v>
      </c>
      <c r="G29" s="124"/>
      <c r="H29" s="143" t="s">
        <v>318</v>
      </c>
      <c r="I29" s="120"/>
      <c r="K29" s="145">
        <v>17.600000000000001</v>
      </c>
    </row>
    <row r="30" spans="1:11" s="117" customFormat="1" ht="64.150000000000006" customHeight="1">
      <c r="A30" s="140" t="s">
        <v>320</v>
      </c>
      <c r="B30" s="141" t="s">
        <v>321</v>
      </c>
      <c r="C30" s="141" t="s">
        <v>342</v>
      </c>
      <c r="D30" s="142" t="s">
        <v>316</v>
      </c>
      <c r="E30" s="149">
        <v>15</v>
      </c>
      <c r="F30" s="124" t="s">
        <v>426</v>
      </c>
      <c r="G30" s="124"/>
      <c r="H30" s="143" t="s">
        <v>318</v>
      </c>
      <c r="I30" s="120"/>
      <c r="K30" s="145">
        <v>15.3</v>
      </c>
    </row>
    <row r="31" spans="1:11" s="117" customFormat="1" ht="64.150000000000006" customHeight="1">
      <c r="A31" s="140" t="s">
        <v>320</v>
      </c>
      <c r="B31" s="141" t="s">
        <v>321</v>
      </c>
      <c r="C31" s="141" t="s">
        <v>343</v>
      </c>
      <c r="D31" s="142" t="s">
        <v>316</v>
      </c>
      <c r="E31" s="148">
        <v>20</v>
      </c>
      <c r="F31" s="124" t="s">
        <v>426</v>
      </c>
      <c r="G31" s="124"/>
      <c r="H31" s="143" t="s">
        <v>318</v>
      </c>
      <c r="I31" s="120"/>
      <c r="K31" s="145">
        <v>20</v>
      </c>
    </row>
    <row r="32" spans="1:11" s="117" customFormat="1" ht="64.150000000000006" customHeight="1">
      <c r="A32" s="140" t="s">
        <v>320</v>
      </c>
      <c r="B32" s="141" t="s">
        <v>321</v>
      </c>
      <c r="C32" s="141" t="s">
        <v>344</v>
      </c>
      <c r="D32" s="142" t="s">
        <v>316</v>
      </c>
      <c r="E32" s="148">
        <v>20</v>
      </c>
      <c r="F32" s="124" t="s">
        <v>426</v>
      </c>
      <c r="G32" s="124"/>
      <c r="H32" s="143" t="s">
        <v>318</v>
      </c>
      <c r="I32" s="120"/>
      <c r="K32" s="145">
        <v>20</v>
      </c>
    </row>
    <row r="33" spans="1:11" s="117" customFormat="1" ht="64.150000000000006" customHeight="1">
      <c r="A33" s="140" t="s">
        <v>320</v>
      </c>
      <c r="B33" s="141" t="s">
        <v>321</v>
      </c>
      <c r="C33" s="141" t="s">
        <v>345</v>
      </c>
      <c r="D33" s="142" t="s">
        <v>316</v>
      </c>
      <c r="E33" s="148">
        <v>20</v>
      </c>
      <c r="F33" s="124" t="s">
        <v>426</v>
      </c>
      <c r="G33" s="124"/>
      <c r="H33" s="143" t="s">
        <v>318</v>
      </c>
      <c r="I33" s="121"/>
      <c r="K33" s="145">
        <v>20</v>
      </c>
    </row>
    <row r="34" spans="1:11" s="117" customFormat="1" ht="64.150000000000006" customHeight="1">
      <c r="A34" s="140" t="s">
        <v>320</v>
      </c>
      <c r="B34" s="141" t="s">
        <v>321</v>
      </c>
      <c r="C34" s="141" t="s">
        <v>346</v>
      </c>
      <c r="D34" s="142" t="s">
        <v>316</v>
      </c>
      <c r="E34" s="148">
        <v>20</v>
      </c>
      <c r="F34" s="124" t="s">
        <v>426</v>
      </c>
      <c r="G34" s="124"/>
      <c r="H34" s="143" t="s">
        <v>318</v>
      </c>
      <c r="I34" s="122"/>
      <c r="K34" s="145">
        <v>20</v>
      </c>
    </row>
    <row r="35" spans="1:11" s="117" customFormat="1" ht="64.150000000000006" customHeight="1">
      <c r="A35" s="140" t="s">
        <v>320</v>
      </c>
      <c r="B35" s="141" t="s">
        <v>321</v>
      </c>
      <c r="C35" s="141" t="s">
        <v>347</v>
      </c>
      <c r="D35" s="142" t="s">
        <v>316</v>
      </c>
      <c r="E35" s="149">
        <v>20</v>
      </c>
      <c r="F35" s="124" t="s">
        <v>426</v>
      </c>
      <c r="G35" s="124"/>
      <c r="H35" s="143" t="s">
        <v>318</v>
      </c>
      <c r="I35" s="122"/>
      <c r="K35" s="145">
        <v>19.7</v>
      </c>
    </row>
    <row r="36" spans="1:11" s="117" customFormat="1" ht="64.150000000000006" customHeight="1">
      <c r="A36" s="140" t="s">
        <v>320</v>
      </c>
      <c r="B36" s="141" t="s">
        <v>321</v>
      </c>
      <c r="C36" s="141" t="s">
        <v>348</v>
      </c>
      <c r="D36" s="142" t="s">
        <v>316</v>
      </c>
      <c r="E36" s="149">
        <v>18</v>
      </c>
      <c r="F36" s="124" t="s">
        <v>426</v>
      </c>
      <c r="G36" s="124"/>
      <c r="H36" s="143" t="s">
        <v>318</v>
      </c>
      <c r="I36" s="122"/>
      <c r="K36" s="145">
        <v>17.7</v>
      </c>
    </row>
    <row r="37" spans="1:11" s="117" customFormat="1" ht="64.150000000000006" customHeight="1">
      <c r="A37" s="140" t="s">
        <v>320</v>
      </c>
      <c r="B37" s="141" t="s">
        <v>321</v>
      </c>
      <c r="C37" s="141" t="s">
        <v>349</v>
      </c>
      <c r="D37" s="142" t="s">
        <v>316</v>
      </c>
      <c r="E37" s="149">
        <v>20</v>
      </c>
      <c r="F37" s="124" t="s">
        <v>426</v>
      </c>
      <c r="G37" s="124"/>
      <c r="H37" s="143" t="s">
        <v>318</v>
      </c>
      <c r="I37" s="122"/>
      <c r="K37" s="145">
        <v>19.7</v>
      </c>
    </row>
    <row r="38" spans="1:11" s="117" customFormat="1" ht="64.150000000000006" customHeight="1">
      <c r="A38" s="140" t="s">
        <v>320</v>
      </c>
      <c r="B38" s="141" t="s">
        <v>321</v>
      </c>
      <c r="C38" s="141" t="s">
        <v>350</v>
      </c>
      <c r="D38" s="142" t="s">
        <v>316</v>
      </c>
      <c r="E38" s="149">
        <v>20</v>
      </c>
      <c r="F38" s="124" t="s">
        <v>426</v>
      </c>
      <c r="G38" s="124"/>
      <c r="H38" s="143" t="s">
        <v>318</v>
      </c>
      <c r="I38" s="122"/>
      <c r="K38" s="145">
        <v>19.7</v>
      </c>
    </row>
    <row r="39" spans="1:11" s="117" customFormat="1" ht="64.150000000000006" customHeight="1">
      <c r="A39" s="140" t="s">
        <v>320</v>
      </c>
      <c r="B39" s="141" t="s">
        <v>321</v>
      </c>
      <c r="C39" s="141" t="s">
        <v>351</v>
      </c>
      <c r="D39" s="142" t="s">
        <v>316</v>
      </c>
      <c r="E39" s="149">
        <v>20</v>
      </c>
      <c r="F39" s="124" t="s">
        <v>426</v>
      </c>
      <c r="G39" s="124"/>
      <c r="H39" s="143" t="s">
        <v>318</v>
      </c>
      <c r="I39" s="123"/>
      <c r="K39" s="145">
        <v>19.7</v>
      </c>
    </row>
    <row r="40" spans="1:11" s="117" customFormat="1" ht="64.150000000000006" customHeight="1">
      <c r="A40" s="140" t="s">
        <v>320</v>
      </c>
      <c r="B40" s="141" t="s">
        <v>321</v>
      </c>
      <c r="C40" s="141" t="s">
        <v>352</v>
      </c>
      <c r="D40" s="142" t="s">
        <v>316</v>
      </c>
      <c r="E40" s="149">
        <v>20</v>
      </c>
      <c r="F40" s="124" t="s">
        <v>426</v>
      </c>
      <c r="G40" s="124"/>
      <c r="H40" s="143" t="s">
        <v>318</v>
      </c>
      <c r="I40" s="120"/>
      <c r="K40" s="145">
        <v>19.7</v>
      </c>
    </row>
    <row r="41" spans="1:11" s="117" customFormat="1" ht="64.150000000000006" customHeight="1">
      <c r="A41" s="140" t="s">
        <v>320</v>
      </c>
      <c r="B41" s="141" t="s">
        <v>321</v>
      </c>
      <c r="C41" s="141" t="s">
        <v>353</v>
      </c>
      <c r="D41" s="142" t="s">
        <v>316</v>
      </c>
      <c r="E41" s="149">
        <v>20</v>
      </c>
      <c r="F41" s="124" t="s">
        <v>426</v>
      </c>
      <c r="G41" s="124"/>
      <c r="H41" s="143" t="s">
        <v>318</v>
      </c>
      <c r="I41" s="120"/>
      <c r="K41" s="145">
        <v>19.7</v>
      </c>
    </row>
    <row r="42" spans="1:11" s="117" customFormat="1" ht="64.150000000000006" customHeight="1">
      <c r="A42" s="140" t="s">
        <v>320</v>
      </c>
      <c r="B42" s="141" t="s">
        <v>321</v>
      </c>
      <c r="C42" s="141" t="s">
        <v>354</v>
      </c>
      <c r="D42" s="142" t="s">
        <v>316</v>
      </c>
      <c r="E42" s="148">
        <v>20</v>
      </c>
      <c r="F42" s="124" t="s">
        <v>426</v>
      </c>
      <c r="G42" s="124"/>
      <c r="H42" s="143" t="s">
        <v>318</v>
      </c>
      <c r="I42" s="120"/>
      <c r="K42" s="145">
        <v>20</v>
      </c>
    </row>
    <row r="43" spans="1:11" s="117" customFormat="1" ht="64.150000000000006" customHeight="1">
      <c r="A43" s="140" t="s">
        <v>320</v>
      </c>
      <c r="B43" s="141" t="s">
        <v>321</v>
      </c>
      <c r="C43" s="141" t="s">
        <v>355</v>
      </c>
      <c r="D43" s="142" t="s">
        <v>316</v>
      </c>
      <c r="E43" s="148">
        <v>20</v>
      </c>
      <c r="F43" s="124" t="s">
        <v>426</v>
      </c>
      <c r="G43" s="124"/>
      <c r="H43" s="143" t="s">
        <v>318</v>
      </c>
      <c r="I43" s="120"/>
      <c r="K43" s="145">
        <v>20</v>
      </c>
    </row>
    <row r="44" spans="1:11" s="117" customFormat="1" ht="64.150000000000006" customHeight="1">
      <c r="A44" s="140" t="s">
        <v>320</v>
      </c>
      <c r="B44" s="141" t="s">
        <v>321</v>
      </c>
      <c r="C44" s="141" t="s">
        <v>356</v>
      </c>
      <c r="D44" s="142" t="s">
        <v>316</v>
      </c>
      <c r="E44" s="149">
        <v>20</v>
      </c>
      <c r="F44" s="124" t="s">
        <v>426</v>
      </c>
      <c r="G44" s="124"/>
      <c r="H44" s="143" t="s">
        <v>318</v>
      </c>
      <c r="I44" s="121"/>
      <c r="K44" s="145">
        <v>19.899999999999999</v>
      </c>
    </row>
    <row r="45" spans="1:11" s="117" customFormat="1" ht="64.150000000000006" customHeight="1">
      <c r="A45" s="140" t="s">
        <v>320</v>
      </c>
      <c r="B45" s="141" t="s">
        <v>321</v>
      </c>
      <c r="C45" s="141" t="s">
        <v>357</v>
      </c>
      <c r="D45" s="142" t="s">
        <v>316</v>
      </c>
      <c r="E45" s="149">
        <v>19</v>
      </c>
      <c r="F45" s="124" t="s">
        <v>426</v>
      </c>
      <c r="G45" s="124"/>
      <c r="H45" s="143" t="s">
        <v>318</v>
      </c>
      <c r="I45" s="122"/>
      <c r="K45" s="145">
        <v>18.899999999999999</v>
      </c>
    </row>
    <row r="46" spans="1:11" s="117" customFormat="1" ht="64.150000000000006" customHeight="1">
      <c r="A46" s="140" t="s">
        <v>320</v>
      </c>
      <c r="B46" s="141" t="s">
        <v>321</v>
      </c>
      <c r="C46" s="141" t="s">
        <v>358</v>
      </c>
      <c r="D46" s="142" t="s">
        <v>316</v>
      </c>
      <c r="E46" s="148">
        <v>14</v>
      </c>
      <c r="F46" s="124" t="s">
        <v>426</v>
      </c>
      <c r="G46" s="124"/>
      <c r="H46" s="143" t="s">
        <v>318</v>
      </c>
      <c r="I46" s="122"/>
      <c r="K46" s="145">
        <v>14</v>
      </c>
    </row>
    <row r="47" spans="1:11" s="117" customFormat="1" ht="64.150000000000006" customHeight="1">
      <c r="A47" s="140" t="s">
        <v>320</v>
      </c>
      <c r="B47" s="141" t="s">
        <v>359</v>
      </c>
      <c r="C47" s="141" t="s">
        <v>360</v>
      </c>
      <c r="D47" s="142" t="s">
        <v>316</v>
      </c>
      <c r="E47" s="149">
        <v>145</v>
      </c>
      <c r="F47" s="124" t="s">
        <v>426</v>
      </c>
      <c r="G47" s="124"/>
      <c r="H47" s="143" t="s">
        <v>318</v>
      </c>
      <c r="I47" s="122"/>
      <c r="K47" s="145">
        <v>145.5</v>
      </c>
    </row>
    <row r="48" spans="1:11" s="117" customFormat="1" ht="64.150000000000006" customHeight="1">
      <c r="A48" s="140" t="s">
        <v>320</v>
      </c>
      <c r="B48" s="141" t="s">
        <v>359</v>
      </c>
      <c r="C48" s="141" t="s">
        <v>361</v>
      </c>
      <c r="D48" s="142" t="s">
        <v>316</v>
      </c>
      <c r="E48" s="149">
        <v>6</v>
      </c>
      <c r="F48" s="124" t="s">
        <v>426</v>
      </c>
      <c r="G48" s="124"/>
      <c r="H48" s="143" t="s">
        <v>318</v>
      </c>
      <c r="I48" s="122"/>
      <c r="K48" s="145">
        <v>5.8</v>
      </c>
    </row>
    <row r="49" spans="1:11" s="117" customFormat="1" ht="64.150000000000006" customHeight="1">
      <c r="A49" s="140" t="s">
        <v>320</v>
      </c>
      <c r="B49" s="141" t="s">
        <v>359</v>
      </c>
      <c r="C49" s="141" t="s">
        <v>362</v>
      </c>
      <c r="D49" s="142" t="s">
        <v>316</v>
      </c>
      <c r="E49" s="149">
        <v>6</v>
      </c>
      <c r="F49" s="124" t="s">
        <v>426</v>
      </c>
      <c r="G49" s="124"/>
      <c r="H49" s="143" t="s">
        <v>318</v>
      </c>
      <c r="I49" s="122"/>
      <c r="K49" s="145">
        <v>6.1</v>
      </c>
    </row>
    <row r="50" spans="1:11" s="117" customFormat="1" ht="64.150000000000006" customHeight="1">
      <c r="A50" s="140" t="s">
        <v>320</v>
      </c>
      <c r="B50" s="141" t="s">
        <v>359</v>
      </c>
      <c r="C50" s="141" t="s">
        <v>363</v>
      </c>
      <c r="D50" s="142" t="s">
        <v>316</v>
      </c>
      <c r="E50" s="148">
        <v>18</v>
      </c>
      <c r="F50" s="124" t="s">
        <v>426</v>
      </c>
      <c r="G50" s="124"/>
      <c r="H50" s="143" t="s">
        <v>318</v>
      </c>
      <c r="I50" s="123"/>
      <c r="K50" s="145">
        <v>18</v>
      </c>
    </row>
    <row r="51" spans="1:11" s="117" customFormat="1" ht="64.150000000000006" customHeight="1">
      <c r="A51" s="140" t="s">
        <v>320</v>
      </c>
      <c r="B51" s="141" t="s">
        <v>359</v>
      </c>
      <c r="C51" s="141" t="s">
        <v>364</v>
      </c>
      <c r="D51" s="142" t="s">
        <v>316</v>
      </c>
      <c r="E51" s="149">
        <v>397</v>
      </c>
      <c r="F51" s="124" t="s">
        <v>426</v>
      </c>
      <c r="G51" s="124"/>
      <c r="H51" s="143" t="s">
        <v>318</v>
      </c>
      <c r="I51" s="120"/>
      <c r="K51" s="145">
        <v>396.7</v>
      </c>
    </row>
    <row r="52" spans="1:11" s="117" customFormat="1" ht="64.150000000000006" customHeight="1">
      <c r="A52" s="140" t="s">
        <v>320</v>
      </c>
      <c r="B52" s="141" t="s">
        <v>359</v>
      </c>
      <c r="C52" s="141" t="s">
        <v>365</v>
      </c>
      <c r="D52" s="142" t="s">
        <v>316</v>
      </c>
      <c r="E52" s="149">
        <v>360</v>
      </c>
      <c r="F52" s="124" t="s">
        <v>426</v>
      </c>
      <c r="G52" s="124"/>
      <c r="H52" s="143" t="s">
        <v>318</v>
      </c>
      <c r="I52" s="120"/>
      <c r="K52" s="145">
        <v>359.8</v>
      </c>
    </row>
    <row r="53" spans="1:11" s="117" customFormat="1" ht="64.150000000000006" customHeight="1">
      <c r="A53" s="140" t="s">
        <v>320</v>
      </c>
      <c r="B53" s="141" t="s">
        <v>366</v>
      </c>
      <c r="C53" s="141" t="s">
        <v>367</v>
      </c>
      <c r="D53" s="142" t="s">
        <v>316</v>
      </c>
      <c r="E53" s="148">
        <v>35</v>
      </c>
      <c r="F53" s="124" t="s">
        <v>426</v>
      </c>
      <c r="G53" s="124"/>
      <c r="H53" s="143" t="s">
        <v>318</v>
      </c>
      <c r="I53" s="120"/>
      <c r="K53" s="145">
        <v>35</v>
      </c>
    </row>
    <row r="54" spans="1:11" s="117" customFormat="1" ht="64.150000000000006" customHeight="1">
      <c r="A54" s="140" t="s">
        <v>320</v>
      </c>
      <c r="B54" s="141" t="s">
        <v>366</v>
      </c>
      <c r="C54" s="141" t="s">
        <v>368</v>
      </c>
      <c r="D54" s="142" t="s">
        <v>316</v>
      </c>
      <c r="E54" s="148">
        <v>35</v>
      </c>
      <c r="F54" s="124" t="s">
        <v>426</v>
      </c>
      <c r="G54" s="124"/>
      <c r="H54" s="143" t="s">
        <v>318</v>
      </c>
      <c r="I54" s="121"/>
      <c r="K54" s="145">
        <v>35</v>
      </c>
    </row>
    <row r="55" spans="1:11" s="117" customFormat="1" ht="64.150000000000006" customHeight="1">
      <c r="A55" s="140" t="s">
        <v>320</v>
      </c>
      <c r="B55" s="141" t="s">
        <v>366</v>
      </c>
      <c r="C55" s="141" t="s">
        <v>369</v>
      </c>
      <c r="D55" s="142" t="s">
        <v>316</v>
      </c>
      <c r="E55" s="148">
        <v>280</v>
      </c>
      <c r="F55" s="124" t="s">
        <v>426</v>
      </c>
      <c r="G55" s="124"/>
      <c r="H55" s="143" t="s">
        <v>318</v>
      </c>
      <c r="I55" s="122"/>
      <c r="K55" s="145">
        <v>280</v>
      </c>
    </row>
    <row r="56" spans="1:11" s="117" customFormat="1" ht="64.150000000000006" customHeight="1">
      <c r="A56" s="140" t="s">
        <v>320</v>
      </c>
      <c r="B56" s="141" t="s">
        <v>366</v>
      </c>
      <c r="C56" s="141" t="s">
        <v>362</v>
      </c>
      <c r="D56" s="142" t="s">
        <v>316</v>
      </c>
      <c r="E56" s="148">
        <v>40</v>
      </c>
      <c r="F56" s="124" t="s">
        <v>426</v>
      </c>
      <c r="G56" s="124"/>
      <c r="H56" s="143" t="s">
        <v>318</v>
      </c>
      <c r="I56" s="122"/>
      <c r="K56" s="145">
        <v>40</v>
      </c>
    </row>
    <row r="57" spans="1:11" s="117" customFormat="1" ht="64.150000000000006" customHeight="1">
      <c r="A57" s="140" t="s">
        <v>320</v>
      </c>
      <c r="B57" s="141" t="s">
        <v>366</v>
      </c>
      <c r="C57" s="141" t="s">
        <v>370</v>
      </c>
      <c r="D57" s="142" t="s">
        <v>316</v>
      </c>
      <c r="E57" s="148">
        <v>360</v>
      </c>
      <c r="F57" s="124" t="s">
        <v>426</v>
      </c>
      <c r="G57" s="124"/>
      <c r="H57" s="143" t="s">
        <v>318</v>
      </c>
      <c r="I57" s="122"/>
      <c r="K57" s="145">
        <v>360</v>
      </c>
    </row>
    <row r="58" spans="1:11" s="117" customFormat="1" ht="64.150000000000006" customHeight="1">
      <c r="A58" s="140" t="s">
        <v>320</v>
      </c>
      <c r="B58" s="141" t="s">
        <v>366</v>
      </c>
      <c r="C58" s="141" t="s">
        <v>371</v>
      </c>
      <c r="D58" s="142" t="s">
        <v>316</v>
      </c>
      <c r="E58" s="148">
        <v>100</v>
      </c>
      <c r="F58" s="124" t="s">
        <v>426</v>
      </c>
      <c r="G58" s="124"/>
      <c r="H58" s="143" t="s">
        <v>318</v>
      </c>
      <c r="I58" s="122"/>
      <c r="K58" s="145">
        <v>100</v>
      </c>
    </row>
    <row r="59" spans="1:11" s="117" customFormat="1" ht="64.150000000000006" customHeight="1">
      <c r="A59" s="140" t="s">
        <v>320</v>
      </c>
      <c r="B59" s="141" t="s">
        <v>366</v>
      </c>
      <c r="C59" s="141" t="s">
        <v>372</v>
      </c>
      <c r="D59" s="142" t="s">
        <v>316</v>
      </c>
      <c r="E59" s="148">
        <v>100</v>
      </c>
      <c r="F59" s="124" t="s">
        <v>426</v>
      </c>
      <c r="G59" s="124"/>
      <c r="H59" s="143" t="s">
        <v>318</v>
      </c>
      <c r="I59" s="122"/>
      <c r="K59" s="145">
        <v>100</v>
      </c>
    </row>
    <row r="60" spans="1:11" s="117" customFormat="1" ht="64.150000000000006" customHeight="1">
      <c r="A60" s="140" t="s">
        <v>320</v>
      </c>
      <c r="B60" s="141" t="s">
        <v>366</v>
      </c>
      <c r="C60" s="141" t="s">
        <v>373</v>
      </c>
      <c r="D60" s="142" t="s">
        <v>316</v>
      </c>
      <c r="E60" s="149">
        <v>75</v>
      </c>
      <c r="F60" s="124" t="s">
        <v>426</v>
      </c>
      <c r="G60" s="124"/>
      <c r="H60" s="143" t="s">
        <v>318</v>
      </c>
      <c r="I60" s="123"/>
      <c r="K60" s="145">
        <v>75.5</v>
      </c>
    </row>
    <row r="61" spans="1:11" s="117" customFormat="1" ht="64.150000000000006" customHeight="1">
      <c r="A61" s="140" t="s">
        <v>320</v>
      </c>
      <c r="B61" s="141" t="s">
        <v>366</v>
      </c>
      <c r="C61" s="141" t="s">
        <v>374</v>
      </c>
      <c r="D61" s="142" t="s">
        <v>316</v>
      </c>
      <c r="E61" s="149">
        <v>34</v>
      </c>
      <c r="F61" s="124" t="s">
        <v>426</v>
      </c>
      <c r="G61" s="124"/>
      <c r="H61" s="143" t="s">
        <v>318</v>
      </c>
      <c r="I61" s="120"/>
      <c r="K61" s="145">
        <v>34.200000000000003</v>
      </c>
    </row>
    <row r="62" spans="1:11" s="117" customFormat="1" ht="64.150000000000006" customHeight="1">
      <c r="A62" s="140" t="s">
        <v>320</v>
      </c>
      <c r="B62" s="141" t="s">
        <v>366</v>
      </c>
      <c r="C62" s="141" t="s">
        <v>375</v>
      </c>
      <c r="D62" s="142" t="s">
        <v>316</v>
      </c>
      <c r="E62" s="148">
        <v>40</v>
      </c>
      <c r="F62" s="124" t="s">
        <v>426</v>
      </c>
      <c r="G62" s="124"/>
      <c r="H62" s="143" t="s">
        <v>318</v>
      </c>
      <c r="I62" s="120"/>
      <c r="K62" s="145">
        <v>40</v>
      </c>
    </row>
    <row r="63" spans="1:11" s="117" customFormat="1" ht="64.150000000000006" customHeight="1">
      <c r="A63" s="140" t="s">
        <v>320</v>
      </c>
      <c r="B63" s="141" t="s">
        <v>366</v>
      </c>
      <c r="C63" s="141" t="s">
        <v>376</v>
      </c>
      <c r="D63" s="142" t="s">
        <v>316</v>
      </c>
      <c r="E63" s="148">
        <v>36</v>
      </c>
      <c r="F63" s="124" t="s">
        <v>426</v>
      </c>
      <c r="G63" s="124"/>
      <c r="H63" s="143" t="s">
        <v>318</v>
      </c>
      <c r="I63" s="120"/>
      <c r="K63" s="145">
        <v>36</v>
      </c>
    </row>
    <row r="64" spans="1:11" s="117" customFormat="1" ht="64.150000000000006" customHeight="1">
      <c r="A64" s="140" t="s">
        <v>320</v>
      </c>
      <c r="B64" s="141" t="s">
        <v>366</v>
      </c>
      <c r="C64" s="141" t="s">
        <v>377</v>
      </c>
      <c r="D64" s="142" t="s">
        <v>316</v>
      </c>
      <c r="E64" s="148">
        <v>100</v>
      </c>
      <c r="F64" s="124" t="s">
        <v>426</v>
      </c>
      <c r="G64" s="124"/>
      <c r="H64" s="143" t="s">
        <v>318</v>
      </c>
      <c r="I64" s="120"/>
      <c r="K64" s="145">
        <v>100</v>
      </c>
    </row>
    <row r="65" spans="1:11" s="117" customFormat="1" ht="64.150000000000006" customHeight="1">
      <c r="A65" s="140" t="s">
        <v>320</v>
      </c>
      <c r="B65" s="141" t="s">
        <v>366</v>
      </c>
      <c r="C65" s="141" t="s">
        <v>378</v>
      </c>
      <c r="D65" s="142" t="s">
        <v>316</v>
      </c>
      <c r="E65" s="148">
        <v>100</v>
      </c>
      <c r="F65" s="124" t="s">
        <v>426</v>
      </c>
      <c r="G65" s="124"/>
      <c r="H65" s="143" t="s">
        <v>318</v>
      </c>
      <c r="I65" s="121"/>
      <c r="K65" s="145">
        <v>100</v>
      </c>
    </row>
    <row r="66" spans="1:11" s="117" customFormat="1" ht="64.150000000000006" customHeight="1">
      <c r="A66" s="140" t="s">
        <v>320</v>
      </c>
      <c r="B66" s="141" t="s">
        <v>366</v>
      </c>
      <c r="C66" s="141" t="s">
        <v>379</v>
      </c>
      <c r="D66" s="142" t="s">
        <v>316</v>
      </c>
      <c r="E66" s="148">
        <v>100</v>
      </c>
      <c r="F66" s="124" t="s">
        <v>426</v>
      </c>
      <c r="G66" s="124"/>
      <c r="H66" s="143" t="s">
        <v>318</v>
      </c>
      <c r="I66" s="122"/>
      <c r="K66" s="145">
        <v>100</v>
      </c>
    </row>
    <row r="67" spans="1:11" s="117" customFormat="1" ht="64.150000000000006" customHeight="1">
      <c r="A67" s="140" t="s">
        <v>320</v>
      </c>
      <c r="B67" s="141" t="s">
        <v>366</v>
      </c>
      <c r="C67" s="141" t="s">
        <v>380</v>
      </c>
      <c r="D67" s="142" t="s">
        <v>316</v>
      </c>
      <c r="E67" s="148">
        <v>100</v>
      </c>
      <c r="F67" s="124" t="s">
        <v>426</v>
      </c>
      <c r="G67" s="124"/>
      <c r="H67" s="143" t="s">
        <v>318</v>
      </c>
      <c r="I67" s="120"/>
      <c r="K67" s="145">
        <v>100</v>
      </c>
    </row>
    <row r="68" spans="1:11" s="117" customFormat="1" ht="64.150000000000006" customHeight="1">
      <c r="A68" s="140" t="s">
        <v>320</v>
      </c>
      <c r="B68" s="141" t="s">
        <v>366</v>
      </c>
      <c r="C68" s="141" t="s">
        <v>381</v>
      </c>
      <c r="D68" s="142" t="s">
        <v>316</v>
      </c>
      <c r="E68" s="148">
        <v>100</v>
      </c>
      <c r="F68" s="124" t="s">
        <v>426</v>
      </c>
      <c r="G68" s="124"/>
      <c r="H68" s="143" t="s">
        <v>318</v>
      </c>
      <c r="I68" s="120"/>
      <c r="K68" s="145">
        <v>100</v>
      </c>
    </row>
    <row r="69" spans="1:11" s="117" customFormat="1" ht="64.150000000000006" customHeight="1">
      <c r="A69" s="140" t="s">
        <v>320</v>
      </c>
      <c r="B69" s="141" t="s">
        <v>366</v>
      </c>
      <c r="C69" s="141" t="s">
        <v>360</v>
      </c>
      <c r="D69" s="142" t="s">
        <v>316</v>
      </c>
      <c r="E69" s="148">
        <v>100</v>
      </c>
      <c r="F69" s="124" t="s">
        <v>426</v>
      </c>
      <c r="G69" s="124"/>
      <c r="H69" s="143" t="s">
        <v>318</v>
      </c>
      <c r="I69" s="120"/>
      <c r="K69" s="145">
        <v>100</v>
      </c>
    </row>
    <row r="70" spans="1:11" s="117" customFormat="1" ht="64.150000000000006" customHeight="1">
      <c r="A70" s="140" t="s">
        <v>320</v>
      </c>
      <c r="B70" s="141" t="s">
        <v>366</v>
      </c>
      <c r="C70" s="141" t="s">
        <v>382</v>
      </c>
      <c r="D70" s="142" t="s">
        <v>316</v>
      </c>
      <c r="E70" s="148">
        <v>26</v>
      </c>
      <c r="F70" s="124" t="s">
        <v>426</v>
      </c>
      <c r="G70" s="124"/>
      <c r="H70" s="143" t="s">
        <v>318</v>
      </c>
      <c r="I70" s="121"/>
      <c r="K70" s="145">
        <v>26</v>
      </c>
    </row>
    <row r="71" spans="1:11" s="117" customFormat="1" ht="64.150000000000006" customHeight="1">
      <c r="A71" s="140" t="s">
        <v>320</v>
      </c>
      <c r="B71" s="141" t="s">
        <v>366</v>
      </c>
      <c r="C71" s="141" t="s">
        <v>383</v>
      </c>
      <c r="D71" s="142" t="s">
        <v>316</v>
      </c>
      <c r="E71" s="148">
        <v>80</v>
      </c>
      <c r="F71" s="124" t="s">
        <v>426</v>
      </c>
      <c r="G71" s="124"/>
      <c r="H71" s="143" t="s">
        <v>318</v>
      </c>
      <c r="I71" s="122"/>
      <c r="K71" s="145">
        <v>80</v>
      </c>
    </row>
    <row r="72" spans="1:11" s="117" customFormat="1" ht="64.150000000000006" customHeight="1">
      <c r="A72" s="140" t="s">
        <v>320</v>
      </c>
      <c r="B72" s="141" t="s">
        <v>366</v>
      </c>
      <c r="C72" s="141" t="s">
        <v>384</v>
      </c>
      <c r="D72" s="142" t="s">
        <v>316</v>
      </c>
      <c r="E72" s="148">
        <v>90</v>
      </c>
      <c r="F72" s="124" t="s">
        <v>426</v>
      </c>
      <c r="G72" s="124"/>
      <c r="H72" s="143" t="s">
        <v>318</v>
      </c>
      <c r="I72" s="122"/>
      <c r="K72" s="145">
        <v>90</v>
      </c>
    </row>
    <row r="73" spans="1:11" s="117" customFormat="1" ht="64.150000000000006" customHeight="1">
      <c r="A73" s="140" t="s">
        <v>320</v>
      </c>
      <c r="B73" s="141" t="s">
        <v>366</v>
      </c>
      <c r="C73" s="141" t="s">
        <v>385</v>
      </c>
      <c r="D73" s="142" t="s">
        <v>316</v>
      </c>
      <c r="E73" s="148">
        <v>36</v>
      </c>
      <c r="F73" s="124" t="s">
        <v>426</v>
      </c>
      <c r="G73" s="124"/>
      <c r="H73" s="143" t="s">
        <v>318</v>
      </c>
      <c r="I73" s="122"/>
      <c r="K73" s="145">
        <v>36</v>
      </c>
    </row>
    <row r="74" spans="1:11" s="117" customFormat="1" ht="64.150000000000006" customHeight="1">
      <c r="A74" s="140" t="s">
        <v>320</v>
      </c>
      <c r="B74" s="141" t="s">
        <v>366</v>
      </c>
      <c r="C74" s="141" t="s">
        <v>386</v>
      </c>
      <c r="D74" s="142" t="s">
        <v>316</v>
      </c>
      <c r="E74" s="148">
        <v>100</v>
      </c>
      <c r="F74" s="124" t="s">
        <v>426</v>
      </c>
      <c r="G74" s="124"/>
      <c r="H74" s="143" t="s">
        <v>318</v>
      </c>
      <c r="I74" s="122"/>
      <c r="K74" s="145">
        <v>100</v>
      </c>
    </row>
    <row r="75" spans="1:11" s="117" customFormat="1" ht="64.150000000000006" customHeight="1">
      <c r="A75" s="140" t="s">
        <v>320</v>
      </c>
      <c r="B75" s="141" t="s">
        <v>366</v>
      </c>
      <c r="C75" s="141" t="s">
        <v>387</v>
      </c>
      <c r="D75" s="142" t="s">
        <v>316</v>
      </c>
      <c r="E75" s="149">
        <v>35</v>
      </c>
      <c r="F75" s="124" t="s">
        <v>426</v>
      </c>
      <c r="G75" s="124"/>
      <c r="H75" s="143" t="s">
        <v>318</v>
      </c>
      <c r="I75" s="122"/>
      <c r="K75" s="145">
        <v>35.1</v>
      </c>
    </row>
    <row r="76" spans="1:11" s="117" customFormat="1" ht="64.150000000000006" customHeight="1">
      <c r="A76" s="140" t="s">
        <v>320</v>
      </c>
      <c r="B76" s="141" t="s">
        <v>366</v>
      </c>
      <c r="C76" s="141" t="s">
        <v>388</v>
      </c>
      <c r="D76" s="142" t="s">
        <v>316</v>
      </c>
      <c r="E76" s="149">
        <v>24</v>
      </c>
      <c r="F76" s="124" t="s">
        <v>426</v>
      </c>
      <c r="G76" s="124"/>
      <c r="H76" s="143" t="s">
        <v>318</v>
      </c>
      <c r="I76" s="123"/>
      <c r="K76" s="145">
        <v>23.7</v>
      </c>
    </row>
    <row r="77" spans="1:11" s="117" customFormat="1" ht="64.150000000000006" customHeight="1">
      <c r="A77" s="140" t="s">
        <v>320</v>
      </c>
      <c r="B77" s="141" t="s">
        <v>366</v>
      </c>
      <c r="C77" s="141" t="s">
        <v>389</v>
      </c>
      <c r="D77" s="142" t="s">
        <v>316</v>
      </c>
      <c r="E77" s="148">
        <v>31</v>
      </c>
      <c r="F77" s="124" t="s">
        <v>426</v>
      </c>
      <c r="G77" s="124"/>
      <c r="H77" s="143" t="s">
        <v>318</v>
      </c>
      <c r="I77" s="120"/>
      <c r="K77" s="145">
        <v>31</v>
      </c>
    </row>
    <row r="78" spans="1:11" s="117" customFormat="1" ht="64.150000000000006" customHeight="1">
      <c r="A78" s="140" t="s">
        <v>320</v>
      </c>
      <c r="B78" s="141" t="s">
        <v>366</v>
      </c>
      <c r="C78" s="141" t="s">
        <v>390</v>
      </c>
      <c r="D78" s="142" t="s">
        <v>316</v>
      </c>
      <c r="E78" s="148">
        <v>63</v>
      </c>
      <c r="F78" s="124" t="s">
        <v>426</v>
      </c>
      <c r="G78" s="124"/>
      <c r="H78" s="143" t="s">
        <v>318</v>
      </c>
      <c r="I78" s="120"/>
      <c r="K78" s="145">
        <v>63</v>
      </c>
    </row>
    <row r="79" spans="1:11" s="117" customFormat="1" ht="64.150000000000006" customHeight="1">
      <c r="A79" s="140" t="s">
        <v>320</v>
      </c>
      <c r="B79" s="141" t="s">
        <v>366</v>
      </c>
      <c r="C79" s="141" t="s">
        <v>391</v>
      </c>
      <c r="D79" s="142" t="s">
        <v>316</v>
      </c>
      <c r="E79" s="148">
        <v>80</v>
      </c>
      <c r="F79" s="124" t="s">
        <v>426</v>
      </c>
      <c r="G79" s="124"/>
      <c r="H79" s="143" t="s">
        <v>318</v>
      </c>
      <c r="I79" s="120"/>
      <c r="K79" s="145">
        <v>80</v>
      </c>
    </row>
    <row r="80" spans="1:11" s="117" customFormat="1" ht="64.150000000000006" customHeight="1">
      <c r="A80" s="140" t="s">
        <v>320</v>
      </c>
      <c r="B80" s="141" t="s">
        <v>366</v>
      </c>
      <c r="C80" s="141" t="s">
        <v>392</v>
      </c>
      <c r="D80" s="142" t="s">
        <v>316</v>
      </c>
      <c r="E80" s="149">
        <v>66</v>
      </c>
      <c r="F80" s="124" t="s">
        <v>426</v>
      </c>
      <c r="G80" s="124"/>
      <c r="H80" s="143" t="s">
        <v>318</v>
      </c>
      <c r="I80" s="120"/>
      <c r="K80" s="145">
        <v>65.7</v>
      </c>
    </row>
    <row r="81" spans="1:11" s="117" customFormat="1" ht="64.150000000000006" customHeight="1">
      <c r="A81" s="140" t="s">
        <v>320</v>
      </c>
      <c r="B81" s="141" t="s">
        <v>366</v>
      </c>
      <c r="C81" s="141" t="s">
        <v>393</v>
      </c>
      <c r="D81" s="142" t="s">
        <v>316</v>
      </c>
      <c r="E81" s="148">
        <v>35</v>
      </c>
      <c r="F81" s="124" t="s">
        <v>426</v>
      </c>
      <c r="G81" s="124"/>
      <c r="H81" s="143" t="s">
        <v>318</v>
      </c>
      <c r="I81" s="121"/>
      <c r="K81" s="145">
        <v>35</v>
      </c>
    </row>
    <row r="82" spans="1:11" s="117" customFormat="1" ht="64.150000000000006" customHeight="1">
      <c r="A82" s="140" t="s">
        <v>320</v>
      </c>
      <c r="B82" s="141" t="s">
        <v>366</v>
      </c>
      <c r="C82" s="141" t="s">
        <v>394</v>
      </c>
      <c r="D82" s="142" t="s">
        <v>316</v>
      </c>
      <c r="E82" s="148">
        <v>80</v>
      </c>
      <c r="F82" s="124" t="s">
        <v>426</v>
      </c>
      <c r="G82" s="124"/>
      <c r="H82" s="143" t="s">
        <v>318</v>
      </c>
      <c r="I82" s="122"/>
      <c r="K82" s="145">
        <v>80</v>
      </c>
    </row>
    <row r="83" spans="1:11" s="117" customFormat="1" ht="64.150000000000006" customHeight="1">
      <c r="A83" s="140" t="s">
        <v>320</v>
      </c>
      <c r="B83" s="141" t="s">
        <v>366</v>
      </c>
      <c r="C83" s="141" t="s">
        <v>395</v>
      </c>
      <c r="D83" s="142" t="s">
        <v>316</v>
      </c>
      <c r="E83" s="148">
        <v>26</v>
      </c>
      <c r="F83" s="124" t="s">
        <v>426</v>
      </c>
      <c r="G83" s="124"/>
      <c r="H83" s="143" t="s">
        <v>318</v>
      </c>
      <c r="I83" s="122"/>
      <c r="K83" s="145">
        <v>26</v>
      </c>
    </row>
    <row r="84" spans="1:11" s="117" customFormat="1" ht="64.150000000000006" customHeight="1">
      <c r="A84" s="140" t="s">
        <v>320</v>
      </c>
      <c r="B84" s="141" t="s">
        <v>366</v>
      </c>
      <c r="C84" s="141" t="s">
        <v>396</v>
      </c>
      <c r="D84" s="142" t="s">
        <v>316</v>
      </c>
      <c r="E84" s="148">
        <v>40</v>
      </c>
      <c r="F84" s="124" t="s">
        <v>426</v>
      </c>
      <c r="G84" s="124"/>
      <c r="H84" s="143" t="s">
        <v>318</v>
      </c>
      <c r="I84" s="122"/>
      <c r="K84" s="145">
        <v>40</v>
      </c>
    </row>
    <row r="85" spans="1:11" s="117" customFormat="1" ht="64.150000000000006" customHeight="1">
      <c r="A85" s="140" t="s">
        <v>320</v>
      </c>
      <c r="B85" s="141" t="s">
        <v>366</v>
      </c>
      <c r="C85" s="141" t="s">
        <v>397</v>
      </c>
      <c r="D85" s="142" t="s">
        <v>316</v>
      </c>
      <c r="E85" s="149">
        <v>17</v>
      </c>
      <c r="F85" s="124" t="s">
        <v>426</v>
      </c>
      <c r="G85" s="124"/>
      <c r="H85" s="143" t="s">
        <v>318</v>
      </c>
      <c r="I85" s="122"/>
      <c r="K85" s="145">
        <v>16.899999999999999</v>
      </c>
    </row>
    <row r="86" spans="1:11" s="117" customFormat="1" ht="64.150000000000006" customHeight="1">
      <c r="A86" s="140" t="s">
        <v>320</v>
      </c>
      <c r="B86" s="141" t="s">
        <v>366</v>
      </c>
      <c r="C86" s="141" t="s">
        <v>398</v>
      </c>
      <c r="D86" s="142" t="s">
        <v>316</v>
      </c>
      <c r="E86" s="148">
        <v>25</v>
      </c>
      <c r="F86" s="124" t="s">
        <v>426</v>
      </c>
      <c r="G86" s="124"/>
      <c r="H86" s="143" t="s">
        <v>318</v>
      </c>
      <c r="I86" s="122"/>
      <c r="K86" s="145">
        <v>25</v>
      </c>
    </row>
    <row r="87" spans="1:11" s="117" customFormat="1" ht="64.150000000000006" customHeight="1">
      <c r="A87" s="140" t="s">
        <v>320</v>
      </c>
      <c r="B87" s="141" t="s">
        <v>366</v>
      </c>
      <c r="C87" s="141" t="s">
        <v>399</v>
      </c>
      <c r="D87" s="142" t="s">
        <v>316</v>
      </c>
      <c r="E87" s="148">
        <v>72</v>
      </c>
      <c r="F87" s="124" t="s">
        <v>426</v>
      </c>
      <c r="G87" s="124"/>
      <c r="H87" s="143" t="s">
        <v>318</v>
      </c>
      <c r="I87" s="123"/>
      <c r="K87" s="145">
        <v>72</v>
      </c>
    </row>
    <row r="88" spans="1:11" s="117" customFormat="1" ht="64.150000000000006" customHeight="1">
      <c r="A88" s="140" t="s">
        <v>320</v>
      </c>
      <c r="B88" s="141" t="s">
        <v>366</v>
      </c>
      <c r="C88" s="141" t="s">
        <v>400</v>
      </c>
      <c r="D88" s="142" t="s">
        <v>316</v>
      </c>
      <c r="E88" s="148">
        <v>35</v>
      </c>
      <c r="F88" s="124" t="s">
        <v>426</v>
      </c>
      <c r="G88" s="124"/>
      <c r="H88" s="143" t="s">
        <v>318</v>
      </c>
      <c r="I88" s="120"/>
      <c r="K88" s="145">
        <v>35</v>
      </c>
    </row>
    <row r="89" spans="1:11" s="117" customFormat="1" ht="64.150000000000006" customHeight="1">
      <c r="A89" s="140" t="s">
        <v>320</v>
      </c>
      <c r="B89" s="141" t="s">
        <v>366</v>
      </c>
      <c r="C89" s="141" t="s">
        <v>401</v>
      </c>
      <c r="D89" s="142" t="s">
        <v>316</v>
      </c>
      <c r="E89" s="149">
        <v>40</v>
      </c>
      <c r="F89" s="124" t="s">
        <v>426</v>
      </c>
      <c r="G89" s="124"/>
      <c r="H89" s="143" t="s">
        <v>318</v>
      </c>
      <c r="I89" s="120"/>
      <c r="K89" s="145">
        <v>40.5</v>
      </c>
    </row>
    <row r="90" spans="1:11" s="117" customFormat="1" ht="64.150000000000006" customHeight="1">
      <c r="A90" s="140" t="s">
        <v>320</v>
      </c>
      <c r="B90" s="141" t="s">
        <v>366</v>
      </c>
      <c r="C90" s="141" t="s">
        <v>402</v>
      </c>
      <c r="D90" s="142" t="s">
        <v>316</v>
      </c>
      <c r="E90" s="148">
        <v>80</v>
      </c>
      <c r="F90" s="124" t="s">
        <v>426</v>
      </c>
      <c r="G90" s="124"/>
      <c r="H90" s="143" t="s">
        <v>318</v>
      </c>
      <c r="I90" s="120"/>
      <c r="K90" s="145">
        <v>80</v>
      </c>
    </row>
    <row r="91" spans="1:11" s="117" customFormat="1" ht="64.150000000000006" customHeight="1">
      <c r="A91" s="140" t="s">
        <v>320</v>
      </c>
      <c r="B91" s="141" t="s">
        <v>366</v>
      </c>
      <c r="C91" s="141" t="s">
        <v>403</v>
      </c>
      <c r="D91" s="142" t="s">
        <v>316</v>
      </c>
      <c r="E91" s="148">
        <v>120</v>
      </c>
      <c r="F91" s="124" t="s">
        <v>426</v>
      </c>
      <c r="G91" s="124"/>
      <c r="H91" s="143" t="s">
        <v>318</v>
      </c>
      <c r="I91" s="120"/>
      <c r="K91" s="145">
        <v>120</v>
      </c>
    </row>
    <row r="92" spans="1:11" s="117" customFormat="1" ht="64.150000000000006" customHeight="1">
      <c r="A92" s="140" t="s">
        <v>320</v>
      </c>
      <c r="B92" s="141" t="s">
        <v>366</v>
      </c>
      <c r="C92" s="141" t="s">
        <v>363</v>
      </c>
      <c r="D92" s="142" t="s">
        <v>316</v>
      </c>
      <c r="E92" s="148">
        <v>80</v>
      </c>
      <c r="F92" s="124" t="s">
        <v>426</v>
      </c>
      <c r="G92" s="124"/>
      <c r="H92" s="143" t="s">
        <v>318</v>
      </c>
      <c r="I92" s="121"/>
      <c r="K92" s="145">
        <v>80</v>
      </c>
    </row>
    <row r="93" spans="1:11" s="117" customFormat="1" ht="64.150000000000006" customHeight="1">
      <c r="A93" s="140" t="s">
        <v>320</v>
      </c>
      <c r="B93" s="141" t="s">
        <v>366</v>
      </c>
      <c r="C93" s="141" t="s">
        <v>404</v>
      </c>
      <c r="D93" s="142" t="s">
        <v>316</v>
      </c>
      <c r="E93" s="148">
        <v>40</v>
      </c>
      <c r="F93" s="124" t="s">
        <v>426</v>
      </c>
      <c r="G93" s="124"/>
      <c r="H93" s="143" t="s">
        <v>318</v>
      </c>
      <c r="I93" s="122"/>
      <c r="K93" s="145">
        <v>40</v>
      </c>
    </row>
    <row r="94" spans="1:11" s="117" customFormat="1" ht="64.150000000000006" customHeight="1">
      <c r="A94" s="140" t="s">
        <v>320</v>
      </c>
      <c r="B94" s="141" t="s">
        <v>366</v>
      </c>
      <c r="C94" s="141" t="s">
        <v>405</v>
      </c>
      <c r="D94" s="142" t="s">
        <v>316</v>
      </c>
      <c r="E94" s="149">
        <v>28</v>
      </c>
      <c r="F94" s="124" t="s">
        <v>426</v>
      </c>
      <c r="G94" s="124"/>
      <c r="H94" s="143" t="s">
        <v>318</v>
      </c>
      <c r="I94" s="122"/>
      <c r="K94" s="145">
        <v>28.6</v>
      </c>
    </row>
    <row r="95" spans="1:11" s="117" customFormat="1" ht="64.150000000000006" customHeight="1">
      <c r="A95" s="140" t="s">
        <v>320</v>
      </c>
      <c r="B95" s="141" t="s">
        <v>366</v>
      </c>
      <c r="C95" s="141" t="s">
        <v>406</v>
      </c>
      <c r="D95" s="142" t="s">
        <v>316</v>
      </c>
      <c r="E95" s="148">
        <v>75</v>
      </c>
      <c r="F95" s="124" t="s">
        <v>426</v>
      </c>
      <c r="G95" s="124"/>
      <c r="H95" s="143" t="s">
        <v>318</v>
      </c>
      <c r="I95" s="122"/>
      <c r="K95" s="145">
        <v>75</v>
      </c>
    </row>
    <row r="96" spans="1:11" s="117" customFormat="1" ht="64.150000000000006" customHeight="1">
      <c r="A96" s="140" t="s">
        <v>320</v>
      </c>
      <c r="B96" s="141" t="s">
        <v>366</v>
      </c>
      <c r="C96" s="141" t="s">
        <v>407</v>
      </c>
      <c r="D96" s="142" t="s">
        <v>316</v>
      </c>
      <c r="E96" s="148">
        <v>35</v>
      </c>
      <c r="F96" s="124" t="s">
        <v>426</v>
      </c>
      <c r="G96" s="124"/>
      <c r="H96" s="143" t="s">
        <v>318</v>
      </c>
      <c r="I96" s="122"/>
      <c r="K96" s="145">
        <v>35</v>
      </c>
    </row>
    <row r="97" spans="1:11" s="117" customFormat="1" ht="64.150000000000006" customHeight="1">
      <c r="A97" s="140" t="s">
        <v>320</v>
      </c>
      <c r="B97" s="141" t="s">
        <v>366</v>
      </c>
      <c r="C97" s="141" t="s">
        <v>408</v>
      </c>
      <c r="D97" s="142" t="s">
        <v>316</v>
      </c>
      <c r="E97" s="148">
        <v>33</v>
      </c>
      <c r="F97" s="124" t="s">
        <v>426</v>
      </c>
      <c r="G97" s="124"/>
      <c r="H97" s="143" t="s">
        <v>318</v>
      </c>
      <c r="I97" s="123"/>
      <c r="K97" s="145">
        <v>33</v>
      </c>
    </row>
    <row r="98" spans="1:11" s="117" customFormat="1" ht="64.150000000000006" customHeight="1">
      <c r="A98" s="140" t="s">
        <v>320</v>
      </c>
      <c r="B98" s="141" t="s">
        <v>366</v>
      </c>
      <c r="C98" s="141" t="s">
        <v>409</v>
      </c>
      <c r="D98" s="142" t="s">
        <v>316</v>
      </c>
      <c r="E98" s="148">
        <v>40</v>
      </c>
      <c r="F98" s="124" t="s">
        <v>426</v>
      </c>
      <c r="G98" s="124"/>
      <c r="H98" s="143" t="s">
        <v>318</v>
      </c>
      <c r="I98" s="120"/>
      <c r="K98" s="145">
        <v>40</v>
      </c>
    </row>
    <row r="99" spans="1:11" s="117" customFormat="1" ht="64.150000000000006" customHeight="1">
      <c r="A99" s="140" t="s">
        <v>320</v>
      </c>
      <c r="B99" s="141" t="s">
        <v>366</v>
      </c>
      <c r="C99" s="141" t="s">
        <v>410</v>
      </c>
      <c r="D99" s="142" t="s">
        <v>316</v>
      </c>
      <c r="E99" s="148">
        <v>40</v>
      </c>
      <c r="F99" s="124" t="s">
        <v>426</v>
      </c>
      <c r="G99" s="124"/>
      <c r="H99" s="143" t="s">
        <v>318</v>
      </c>
      <c r="I99" s="120"/>
      <c r="K99" s="145">
        <v>40</v>
      </c>
    </row>
    <row r="100" spans="1:11" s="117" customFormat="1" ht="64.150000000000006" customHeight="1">
      <c r="A100" s="140" t="s">
        <v>320</v>
      </c>
      <c r="B100" s="141" t="s">
        <v>366</v>
      </c>
      <c r="C100" s="141" t="s">
        <v>411</v>
      </c>
      <c r="D100" s="142" t="s">
        <v>316</v>
      </c>
      <c r="E100" s="149">
        <v>34</v>
      </c>
      <c r="F100" s="124" t="s">
        <v>426</v>
      </c>
      <c r="G100" s="124"/>
      <c r="H100" s="143" t="s">
        <v>318</v>
      </c>
      <c r="I100" s="120"/>
      <c r="K100" s="145">
        <v>34.4</v>
      </c>
    </row>
    <row r="101" spans="1:11" s="117" customFormat="1" ht="64.150000000000006" customHeight="1">
      <c r="A101" s="140" t="s">
        <v>320</v>
      </c>
      <c r="B101" s="141" t="s">
        <v>366</v>
      </c>
      <c r="C101" s="141" t="s">
        <v>412</v>
      </c>
      <c r="D101" s="142" t="s">
        <v>316</v>
      </c>
      <c r="E101" s="148">
        <v>70</v>
      </c>
      <c r="F101" s="124" t="s">
        <v>426</v>
      </c>
      <c r="G101" s="124"/>
      <c r="H101" s="143" t="s">
        <v>318</v>
      </c>
      <c r="I101" s="120"/>
      <c r="K101" s="145">
        <v>70</v>
      </c>
    </row>
    <row r="102" spans="1:11" s="117" customFormat="1" ht="64.150000000000006" customHeight="1">
      <c r="A102" s="140" t="s">
        <v>320</v>
      </c>
      <c r="B102" s="141" t="s">
        <v>366</v>
      </c>
      <c r="C102" s="141" t="s">
        <v>413</v>
      </c>
      <c r="D102" s="142" t="s">
        <v>316</v>
      </c>
      <c r="E102" s="149">
        <v>35</v>
      </c>
      <c r="F102" s="124" t="s">
        <v>426</v>
      </c>
      <c r="G102" s="124"/>
      <c r="H102" s="143" t="s">
        <v>318</v>
      </c>
      <c r="I102" s="121"/>
      <c r="K102" s="145">
        <v>34.700000000000003</v>
      </c>
    </row>
    <row r="103" spans="1:11" s="117" customFormat="1" ht="64.150000000000006" customHeight="1">
      <c r="A103" s="140" t="s">
        <v>320</v>
      </c>
      <c r="B103" s="141" t="s">
        <v>366</v>
      </c>
      <c r="C103" s="141" t="s">
        <v>414</v>
      </c>
      <c r="D103" s="142" t="s">
        <v>316</v>
      </c>
      <c r="E103" s="148">
        <v>37</v>
      </c>
      <c r="F103" s="124" t="s">
        <v>426</v>
      </c>
      <c r="G103" s="124"/>
      <c r="H103" s="143" t="s">
        <v>318</v>
      </c>
      <c r="I103" s="122"/>
      <c r="K103" s="145">
        <v>37</v>
      </c>
    </row>
    <row r="104" spans="1:11" s="117" customFormat="1" ht="64.150000000000006" customHeight="1">
      <c r="A104" s="140" t="s">
        <v>320</v>
      </c>
      <c r="B104" s="141" t="s">
        <v>366</v>
      </c>
      <c r="C104" s="141" t="s">
        <v>415</v>
      </c>
      <c r="D104" s="142" t="s">
        <v>316</v>
      </c>
      <c r="E104" s="148">
        <v>30</v>
      </c>
      <c r="F104" s="124" t="s">
        <v>426</v>
      </c>
      <c r="G104" s="124"/>
      <c r="H104" s="143" t="s">
        <v>318</v>
      </c>
      <c r="I104" s="122"/>
      <c r="K104" s="145">
        <v>30</v>
      </c>
    </row>
    <row r="105" spans="1:11" s="117" customFormat="1" ht="64.150000000000006" customHeight="1">
      <c r="A105" s="140" t="s">
        <v>320</v>
      </c>
      <c r="B105" s="141" t="s">
        <v>366</v>
      </c>
      <c r="C105" s="141" t="s">
        <v>416</v>
      </c>
      <c r="D105" s="142" t="s">
        <v>316</v>
      </c>
      <c r="E105" s="148">
        <v>35</v>
      </c>
      <c r="F105" s="124" t="s">
        <v>426</v>
      </c>
      <c r="G105" s="124"/>
      <c r="H105" s="143" t="s">
        <v>318</v>
      </c>
      <c r="I105" s="122"/>
      <c r="K105" s="145">
        <v>35</v>
      </c>
    </row>
    <row r="106" spans="1:11" s="117" customFormat="1" ht="64.150000000000006" customHeight="1">
      <c r="A106" s="140" t="s">
        <v>320</v>
      </c>
      <c r="B106" s="141" t="s">
        <v>366</v>
      </c>
      <c r="C106" s="141" t="s">
        <v>417</v>
      </c>
      <c r="D106" s="142" t="s">
        <v>316</v>
      </c>
      <c r="E106" s="148">
        <v>35</v>
      </c>
      <c r="F106" s="124" t="s">
        <v>426</v>
      </c>
      <c r="G106" s="124"/>
      <c r="H106" s="143" t="s">
        <v>318</v>
      </c>
      <c r="I106" s="122"/>
      <c r="K106" s="145">
        <v>35</v>
      </c>
    </row>
    <row r="107" spans="1:11" s="117" customFormat="1" ht="64.150000000000006" customHeight="1">
      <c r="A107" s="140" t="s">
        <v>320</v>
      </c>
      <c r="B107" s="141" t="s">
        <v>366</v>
      </c>
      <c r="C107" s="141" t="s">
        <v>364</v>
      </c>
      <c r="D107" s="142" t="s">
        <v>316</v>
      </c>
      <c r="E107" s="148">
        <v>800</v>
      </c>
      <c r="F107" s="124" t="s">
        <v>426</v>
      </c>
      <c r="G107" s="120"/>
      <c r="H107" s="120" t="s">
        <v>427</v>
      </c>
      <c r="I107" s="122"/>
      <c r="K107" s="145">
        <v>800</v>
      </c>
    </row>
    <row r="108" spans="1:11" s="117" customFormat="1" ht="64.150000000000006" customHeight="1">
      <c r="A108" s="140" t="s">
        <v>320</v>
      </c>
      <c r="B108" s="141" t="s">
        <v>366</v>
      </c>
      <c r="C108" s="141" t="s">
        <v>418</v>
      </c>
      <c r="D108" s="142" t="s">
        <v>316</v>
      </c>
      <c r="E108" s="148">
        <v>480</v>
      </c>
      <c r="F108" s="124" t="s">
        <v>426</v>
      </c>
      <c r="G108" s="120"/>
      <c r="H108" s="120" t="s">
        <v>427</v>
      </c>
      <c r="I108" s="123"/>
      <c r="K108" s="145">
        <v>480</v>
      </c>
    </row>
    <row r="109" spans="1:11" s="117" customFormat="1" ht="64.150000000000006" customHeight="1">
      <c r="A109" s="140" t="s">
        <v>320</v>
      </c>
      <c r="B109" s="141" t="s">
        <v>366</v>
      </c>
      <c r="C109" s="141" t="s">
        <v>323</v>
      </c>
      <c r="D109" s="142" t="s">
        <v>316</v>
      </c>
      <c r="E109" s="148">
        <v>720</v>
      </c>
      <c r="F109" s="124" t="s">
        <v>426</v>
      </c>
      <c r="G109" s="120"/>
      <c r="H109" s="120" t="s">
        <v>427</v>
      </c>
      <c r="I109" s="120"/>
      <c r="K109" s="145">
        <v>720</v>
      </c>
    </row>
    <row r="110" spans="1:11" s="117" customFormat="1" ht="64.150000000000006" customHeight="1">
      <c r="A110" s="140" t="s">
        <v>320</v>
      </c>
      <c r="B110" s="141" t="s">
        <v>366</v>
      </c>
      <c r="C110" s="141" t="s">
        <v>419</v>
      </c>
      <c r="D110" s="142" t="s">
        <v>316</v>
      </c>
      <c r="E110" s="148">
        <v>560</v>
      </c>
      <c r="F110" s="124" t="s">
        <v>426</v>
      </c>
      <c r="G110" s="120"/>
      <c r="H110" s="120" t="s">
        <v>427</v>
      </c>
      <c r="I110" s="120"/>
      <c r="K110" s="145">
        <v>560</v>
      </c>
    </row>
    <row r="111" spans="1:11" s="117" customFormat="1" ht="64.150000000000006" customHeight="1">
      <c r="A111" s="140" t="s">
        <v>320</v>
      </c>
      <c r="B111" s="141" t="s">
        <v>366</v>
      </c>
      <c r="C111" s="141" t="s">
        <v>420</v>
      </c>
      <c r="D111" s="142" t="s">
        <v>316</v>
      </c>
      <c r="E111" s="148">
        <v>840</v>
      </c>
      <c r="F111" s="124" t="s">
        <v>426</v>
      </c>
      <c r="G111" s="120"/>
      <c r="H111" s="120" t="s">
        <v>427</v>
      </c>
      <c r="I111" s="120"/>
      <c r="K111" s="145">
        <v>840</v>
      </c>
    </row>
    <row r="112" spans="1:11" s="117" customFormat="1" ht="64.150000000000006" customHeight="1">
      <c r="A112" s="140" t="s">
        <v>421</v>
      </c>
      <c r="B112" s="141" t="s">
        <v>422</v>
      </c>
      <c r="C112" s="124" t="s">
        <v>423</v>
      </c>
      <c r="D112" s="142" t="s">
        <v>316</v>
      </c>
      <c r="E112" s="149">
        <v>287</v>
      </c>
      <c r="F112" s="124" t="s">
        <v>426</v>
      </c>
      <c r="G112" s="124"/>
      <c r="H112" s="143" t="s">
        <v>318</v>
      </c>
      <c r="I112" s="120"/>
      <c r="K112" s="145">
        <v>287.60000000000002</v>
      </c>
    </row>
    <row r="113" spans="1:11" s="117" customFormat="1" ht="64.150000000000006" customHeight="1">
      <c r="A113" s="140" t="s">
        <v>421</v>
      </c>
      <c r="B113" s="141" t="s">
        <v>422</v>
      </c>
      <c r="C113" s="124" t="s">
        <v>424</v>
      </c>
      <c r="D113" s="142" t="s">
        <v>316</v>
      </c>
      <c r="E113" s="149">
        <v>196</v>
      </c>
      <c r="F113" s="124" t="s">
        <v>426</v>
      </c>
      <c r="G113" s="124"/>
      <c r="H113" s="143" t="s">
        <v>318</v>
      </c>
      <c r="I113" s="121"/>
      <c r="K113" s="145">
        <v>196.4</v>
      </c>
    </row>
    <row r="114" spans="1:11" s="117" customFormat="1" ht="64.150000000000006" customHeight="1">
      <c r="A114" s="140" t="s">
        <v>421</v>
      </c>
      <c r="B114" s="141" t="s">
        <v>422</v>
      </c>
      <c r="C114" s="124" t="s">
        <v>425</v>
      </c>
      <c r="D114" s="142" t="s">
        <v>316</v>
      </c>
      <c r="E114" s="149">
        <v>295</v>
      </c>
      <c r="F114" s="124" t="s">
        <v>426</v>
      </c>
      <c r="G114" s="124"/>
      <c r="H114" s="143" t="s">
        <v>318</v>
      </c>
      <c r="I114" s="122"/>
      <c r="K114" s="145">
        <v>295.39999999999998</v>
      </c>
    </row>
    <row r="115" spans="1:11" s="117" customFormat="1" ht="64.150000000000006" customHeight="1">
      <c r="A115" s="140" t="s">
        <v>436</v>
      </c>
      <c r="B115" s="141" t="s">
        <v>437</v>
      </c>
      <c r="C115" s="124" t="s">
        <v>446</v>
      </c>
      <c r="D115" s="142" t="s">
        <v>439</v>
      </c>
      <c r="E115" s="150">
        <v>40</v>
      </c>
      <c r="F115" s="124" t="s">
        <v>317</v>
      </c>
      <c r="G115" s="124"/>
      <c r="H115" s="143" t="s">
        <v>441</v>
      </c>
      <c r="I115" s="122"/>
      <c r="K115" s="145">
        <v>40</v>
      </c>
    </row>
    <row r="116" spans="1:11" s="117" customFormat="1" ht="64.150000000000006" customHeight="1">
      <c r="A116" s="140" t="s">
        <v>442</v>
      </c>
      <c r="B116" s="141" t="s">
        <v>443</v>
      </c>
      <c r="C116" s="124" t="s">
        <v>447</v>
      </c>
      <c r="D116" s="142" t="s">
        <v>444</v>
      </c>
      <c r="E116" s="150">
        <v>20</v>
      </c>
      <c r="F116" s="124" t="s">
        <v>448</v>
      </c>
      <c r="G116" s="124"/>
      <c r="H116" s="143" t="s">
        <v>441</v>
      </c>
      <c r="I116" s="122"/>
      <c r="K116" s="145">
        <v>20</v>
      </c>
    </row>
    <row r="117" spans="1:11" s="117" customFormat="1" ht="64.150000000000006" customHeight="1">
      <c r="A117" s="140" t="s">
        <v>435</v>
      </c>
      <c r="B117" s="141" t="s">
        <v>445</v>
      </c>
      <c r="C117" s="124" t="s">
        <v>449</v>
      </c>
      <c r="D117" s="142" t="s">
        <v>438</v>
      </c>
      <c r="E117" s="150">
        <v>40</v>
      </c>
      <c r="F117" s="124" t="s">
        <v>448</v>
      </c>
      <c r="G117" s="124"/>
      <c r="H117" s="143" t="s">
        <v>441</v>
      </c>
      <c r="I117" s="122"/>
      <c r="K117" s="145">
        <v>40</v>
      </c>
    </row>
    <row r="118" spans="1:11" s="117" customFormat="1" ht="64.150000000000006" customHeight="1">
      <c r="A118" s="140" t="s">
        <v>465</v>
      </c>
      <c r="B118" s="141" t="s">
        <v>451</v>
      </c>
      <c r="C118" s="124" t="s">
        <v>450</v>
      </c>
      <c r="D118" s="142" t="s">
        <v>438</v>
      </c>
      <c r="E118" s="150">
        <v>2</v>
      </c>
      <c r="F118" s="124" t="s">
        <v>466</v>
      </c>
      <c r="G118" s="124"/>
      <c r="H118" s="143" t="s">
        <v>441</v>
      </c>
      <c r="I118" s="122"/>
      <c r="K118" s="145">
        <v>2</v>
      </c>
    </row>
    <row r="119" spans="1:11" s="117" customFormat="1" ht="64.150000000000006" customHeight="1">
      <c r="A119" s="140" t="s">
        <v>467</v>
      </c>
      <c r="B119" s="141" t="s">
        <v>452</v>
      </c>
      <c r="C119" s="124" t="s">
        <v>453</v>
      </c>
      <c r="D119" s="142" t="s">
        <v>444</v>
      </c>
      <c r="E119" s="150">
        <v>2</v>
      </c>
      <c r="F119" s="124" t="s">
        <v>466</v>
      </c>
      <c r="G119" s="124"/>
      <c r="H119" s="143" t="s">
        <v>441</v>
      </c>
      <c r="I119" s="122"/>
      <c r="K119" s="145">
        <v>2</v>
      </c>
    </row>
    <row r="120" spans="1:11" s="117" customFormat="1" ht="64.150000000000006" customHeight="1">
      <c r="A120" s="140" t="s">
        <v>467</v>
      </c>
      <c r="B120" s="141" t="s">
        <v>452</v>
      </c>
      <c r="C120" s="124" t="s">
        <v>468</v>
      </c>
      <c r="D120" s="142" t="s">
        <v>444</v>
      </c>
      <c r="E120" s="150">
        <v>2</v>
      </c>
      <c r="F120" s="124" t="s">
        <v>466</v>
      </c>
      <c r="G120" s="124"/>
      <c r="H120" s="143" t="s">
        <v>441</v>
      </c>
      <c r="I120" s="122"/>
      <c r="K120" s="145">
        <v>2</v>
      </c>
    </row>
    <row r="121" spans="1:11" s="117" customFormat="1" ht="64.150000000000006" customHeight="1">
      <c r="A121" s="140" t="s">
        <v>467</v>
      </c>
      <c r="B121" s="141" t="s">
        <v>452</v>
      </c>
      <c r="C121" s="124" t="s">
        <v>454</v>
      </c>
      <c r="D121" s="142" t="s">
        <v>444</v>
      </c>
      <c r="E121" s="150">
        <v>2</v>
      </c>
      <c r="F121" s="124" t="s">
        <v>466</v>
      </c>
      <c r="G121" s="124"/>
      <c r="H121" s="143" t="s">
        <v>441</v>
      </c>
      <c r="I121" s="122"/>
      <c r="K121" s="145">
        <v>2</v>
      </c>
    </row>
    <row r="122" spans="1:11" s="117" customFormat="1" ht="64.150000000000006" customHeight="1">
      <c r="A122" s="140" t="s">
        <v>467</v>
      </c>
      <c r="B122" s="141" t="s">
        <v>452</v>
      </c>
      <c r="C122" s="124" t="s">
        <v>469</v>
      </c>
      <c r="D122" s="142" t="s">
        <v>444</v>
      </c>
      <c r="E122" s="150">
        <v>2</v>
      </c>
      <c r="F122" s="124" t="s">
        <v>466</v>
      </c>
      <c r="G122" s="124"/>
      <c r="H122" s="143" t="s">
        <v>441</v>
      </c>
      <c r="I122" s="122"/>
      <c r="K122" s="145">
        <v>2</v>
      </c>
    </row>
    <row r="123" spans="1:11" s="117" customFormat="1" ht="64.150000000000006" customHeight="1">
      <c r="A123" s="140" t="s">
        <v>467</v>
      </c>
      <c r="B123" s="141" t="s">
        <v>452</v>
      </c>
      <c r="C123" s="124" t="s">
        <v>455</v>
      </c>
      <c r="D123" s="142" t="s">
        <v>444</v>
      </c>
      <c r="E123" s="150">
        <v>2</v>
      </c>
      <c r="F123" s="124" t="s">
        <v>466</v>
      </c>
      <c r="G123" s="124"/>
      <c r="H123" s="143" t="s">
        <v>441</v>
      </c>
      <c r="I123" s="122"/>
      <c r="K123" s="145">
        <v>2</v>
      </c>
    </row>
    <row r="124" spans="1:11" s="117" customFormat="1" ht="64.150000000000006" customHeight="1">
      <c r="A124" s="140" t="s">
        <v>467</v>
      </c>
      <c r="B124" s="141" t="s">
        <v>452</v>
      </c>
      <c r="C124" s="124" t="s">
        <v>456</v>
      </c>
      <c r="D124" s="142" t="s">
        <v>444</v>
      </c>
      <c r="E124" s="150">
        <v>2</v>
      </c>
      <c r="F124" s="124" t="s">
        <v>466</v>
      </c>
      <c r="G124" s="124"/>
      <c r="H124" s="143" t="s">
        <v>441</v>
      </c>
      <c r="I124" s="122"/>
      <c r="K124" s="145">
        <v>2</v>
      </c>
    </row>
    <row r="125" spans="1:11" s="117" customFormat="1" ht="64.150000000000006" customHeight="1">
      <c r="A125" s="140" t="s">
        <v>467</v>
      </c>
      <c r="B125" s="141" t="s">
        <v>452</v>
      </c>
      <c r="C125" s="124" t="s">
        <v>457</v>
      </c>
      <c r="D125" s="142" t="s">
        <v>444</v>
      </c>
      <c r="E125" s="150">
        <v>2</v>
      </c>
      <c r="F125" s="124" t="s">
        <v>466</v>
      </c>
      <c r="G125" s="124"/>
      <c r="H125" s="143" t="s">
        <v>441</v>
      </c>
      <c r="I125" s="122"/>
      <c r="K125" s="145">
        <v>2</v>
      </c>
    </row>
    <row r="126" spans="1:11" s="117" customFormat="1" ht="64.150000000000006" customHeight="1">
      <c r="A126" s="140" t="s">
        <v>470</v>
      </c>
      <c r="B126" s="141" t="s">
        <v>471</v>
      </c>
      <c r="C126" s="124" t="s">
        <v>472</v>
      </c>
      <c r="D126" s="142" t="s">
        <v>473</v>
      </c>
      <c r="E126" s="150">
        <v>2</v>
      </c>
      <c r="F126" s="124" t="s">
        <v>474</v>
      </c>
      <c r="G126" s="124"/>
      <c r="H126" s="143" t="s">
        <v>441</v>
      </c>
      <c r="I126" s="122"/>
      <c r="K126" s="145">
        <v>2</v>
      </c>
    </row>
    <row r="127" spans="1:11" s="117" customFormat="1" ht="64.150000000000006" customHeight="1">
      <c r="A127" s="140" t="s">
        <v>467</v>
      </c>
      <c r="B127" s="141" t="s">
        <v>452</v>
      </c>
      <c r="C127" s="124" t="s">
        <v>458</v>
      </c>
      <c r="D127" s="142" t="s">
        <v>444</v>
      </c>
      <c r="E127" s="150">
        <v>2</v>
      </c>
      <c r="F127" s="124" t="s">
        <v>317</v>
      </c>
      <c r="G127" s="124"/>
      <c r="H127" s="143" t="s">
        <v>441</v>
      </c>
      <c r="I127" s="122"/>
      <c r="K127" s="145">
        <v>2</v>
      </c>
    </row>
    <row r="128" spans="1:11" s="117" customFormat="1" ht="64.150000000000006" customHeight="1">
      <c r="A128" s="140" t="s">
        <v>470</v>
      </c>
      <c r="B128" s="141" t="s">
        <v>471</v>
      </c>
      <c r="C128" s="124" t="s">
        <v>475</v>
      </c>
      <c r="D128" s="142" t="s">
        <v>473</v>
      </c>
      <c r="E128" s="150">
        <v>2</v>
      </c>
      <c r="F128" s="124" t="s">
        <v>317</v>
      </c>
      <c r="G128" s="124"/>
      <c r="H128" s="143" t="s">
        <v>441</v>
      </c>
      <c r="I128" s="122"/>
      <c r="K128" s="145">
        <v>2</v>
      </c>
    </row>
    <row r="129" spans="1:11" s="117" customFormat="1" ht="64.150000000000006" customHeight="1">
      <c r="A129" s="140" t="s">
        <v>467</v>
      </c>
      <c r="B129" s="141" t="s">
        <v>452</v>
      </c>
      <c r="C129" s="124" t="s">
        <v>459</v>
      </c>
      <c r="D129" s="142" t="s">
        <v>444</v>
      </c>
      <c r="E129" s="150">
        <v>2</v>
      </c>
      <c r="F129" s="124" t="s">
        <v>317</v>
      </c>
      <c r="G129" s="124"/>
      <c r="H129" s="143" t="s">
        <v>441</v>
      </c>
      <c r="I129" s="122"/>
      <c r="K129" s="145">
        <v>2</v>
      </c>
    </row>
    <row r="130" spans="1:11" s="117" customFormat="1" ht="64.150000000000006" customHeight="1">
      <c r="A130" s="140" t="s">
        <v>467</v>
      </c>
      <c r="B130" s="141" t="s">
        <v>452</v>
      </c>
      <c r="C130" s="124" t="s">
        <v>460</v>
      </c>
      <c r="D130" s="142" t="s">
        <v>444</v>
      </c>
      <c r="E130" s="150">
        <v>2</v>
      </c>
      <c r="F130" s="124" t="s">
        <v>317</v>
      </c>
      <c r="G130" s="124"/>
      <c r="H130" s="143" t="s">
        <v>441</v>
      </c>
      <c r="I130" s="122"/>
      <c r="K130" s="145">
        <v>2</v>
      </c>
    </row>
    <row r="131" spans="1:11" s="117" customFormat="1" ht="64.150000000000006" customHeight="1">
      <c r="A131" s="140" t="s">
        <v>467</v>
      </c>
      <c r="B131" s="141" t="s">
        <v>452</v>
      </c>
      <c r="C131" s="124" t="s">
        <v>461</v>
      </c>
      <c r="D131" s="142" t="s">
        <v>444</v>
      </c>
      <c r="E131" s="150">
        <v>2</v>
      </c>
      <c r="F131" s="124" t="s">
        <v>317</v>
      </c>
      <c r="G131" s="124"/>
      <c r="H131" s="143" t="s">
        <v>441</v>
      </c>
      <c r="I131" s="122"/>
      <c r="K131" s="145">
        <v>2</v>
      </c>
    </row>
    <row r="132" spans="1:11" s="117" customFormat="1" ht="64.150000000000006" customHeight="1">
      <c r="A132" s="140" t="s">
        <v>467</v>
      </c>
      <c r="B132" s="141" t="s">
        <v>452</v>
      </c>
      <c r="C132" s="124" t="s">
        <v>462</v>
      </c>
      <c r="D132" s="142" t="s">
        <v>444</v>
      </c>
      <c r="E132" s="150">
        <v>2</v>
      </c>
      <c r="F132" s="124" t="s">
        <v>317</v>
      </c>
      <c r="G132" s="124"/>
      <c r="H132" s="143" t="s">
        <v>441</v>
      </c>
      <c r="I132" s="122"/>
      <c r="K132" s="145">
        <v>2</v>
      </c>
    </row>
    <row r="133" spans="1:11" s="117" customFormat="1" ht="64.150000000000006" customHeight="1">
      <c r="A133" s="140" t="s">
        <v>467</v>
      </c>
      <c r="B133" s="141" t="s">
        <v>463</v>
      </c>
      <c r="C133" s="124" t="s">
        <v>464</v>
      </c>
      <c r="D133" s="142" t="s">
        <v>444</v>
      </c>
      <c r="E133" s="150">
        <v>71</v>
      </c>
      <c r="F133" s="124" t="s">
        <v>317</v>
      </c>
      <c r="G133" s="124"/>
      <c r="H133" s="143" t="s">
        <v>441</v>
      </c>
      <c r="I133" s="122"/>
      <c r="K133" s="145">
        <v>71</v>
      </c>
    </row>
    <row r="134" spans="1:11" s="117" customFormat="1" ht="64.150000000000006" customHeight="1">
      <c r="A134" s="140" t="s">
        <v>467</v>
      </c>
      <c r="B134" s="141" t="s">
        <v>452</v>
      </c>
      <c r="C134" s="124" t="s">
        <v>476</v>
      </c>
      <c r="D134" s="142" t="s">
        <v>444</v>
      </c>
      <c r="E134" s="150">
        <v>2</v>
      </c>
      <c r="F134" s="124" t="s">
        <v>317</v>
      </c>
      <c r="G134" s="124"/>
      <c r="H134" s="143" t="s">
        <v>441</v>
      </c>
      <c r="I134" s="122"/>
      <c r="K134" s="145">
        <v>2</v>
      </c>
    </row>
    <row r="135" spans="1:11" s="117" customFormat="1" ht="64.150000000000006" customHeight="1">
      <c r="A135" s="140" t="s">
        <v>467</v>
      </c>
      <c r="B135" s="141" t="s">
        <v>452</v>
      </c>
      <c r="C135" s="124" t="s">
        <v>477</v>
      </c>
      <c r="D135" s="142" t="s">
        <v>444</v>
      </c>
      <c r="E135" s="150">
        <v>2</v>
      </c>
      <c r="F135" s="124" t="s">
        <v>317</v>
      </c>
      <c r="G135" s="124"/>
      <c r="H135" s="143" t="s">
        <v>441</v>
      </c>
      <c r="I135" s="122"/>
      <c r="K135" s="145">
        <v>2</v>
      </c>
    </row>
    <row r="136" spans="1:11" s="117" customFormat="1" ht="64.150000000000006" customHeight="1">
      <c r="A136" s="140" t="s">
        <v>467</v>
      </c>
      <c r="B136" s="141" t="s">
        <v>452</v>
      </c>
      <c r="C136" s="124" t="s">
        <v>478</v>
      </c>
      <c r="D136" s="142" t="s">
        <v>444</v>
      </c>
      <c r="E136" s="150">
        <v>2</v>
      </c>
      <c r="F136" s="124" t="s">
        <v>317</v>
      </c>
      <c r="G136" s="124"/>
      <c r="H136" s="143" t="s">
        <v>441</v>
      </c>
      <c r="I136" s="122"/>
      <c r="K136" s="145">
        <v>2</v>
      </c>
    </row>
    <row r="137" spans="1:11" s="117" customFormat="1" ht="64.150000000000006" customHeight="1">
      <c r="A137" s="140" t="s">
        <v>467</v>
      </c>
      <c r="B137" s="141" t="s">
        <v>452</v>
      </c>
      <c r="C137" s="124" t="s">
        <v>479</v>
      </c>
      <c r="D137" s="142" t="s">
        <v>444</v>
      </c>
      <c r="E137" s="150">
        <v>2</v>
      </c>
      <c r="F137" s="124" t="s">
        <v>317</v>
      </c>
      <c r="G137" s="124"/>
      <c r="H137" s="143" t="s">
        <v>441</v>
      </c>
      <c r="I137" s="122"/>
      <c r="K137" s="145">
        <v>2</v>
      </c>
    </row>
    <row r="138" spans="1:11" s="117" customFormat="1" ht="64.150000000000006" customHeight="1">
      <c r="A138" s="140" t="s">
        <v>467</v>
      </c>
      <c r="B138" s="141" t="s">
        <v>452</v>
      </c>
      <c r="C138" s="124" t="s">
        <v>480</v>
      </c>
      <c r="D138" s="142" t="s">
        <v>444</v>
      </c>
      <c r="E138" s="150">
        <v>2</v>
      </c>
      <c r="F138" s="124" t="s">
        <v>317</v>
      </c>
      <c r="G138" s="124"/>
      <c r="H138" s="143" t="s">
        <v>441</v>
      </c>
      <c r="I138" s="122"/>
      <c r="K138" s="145">
        <v>2</v>
      </c>
    </row>
    <row r="139" spans="1:11" s="117" customFormat="1" ht="64.150000000000006" customHeight="1">
      <c r="A139" s="140" t="s">
        <v>465</v>
      </c>
      <c r="B139" s="141" t="s">
        <v>451</v>
      </c>
      <c r="C139" s="124" t="s">
        <v>481</v>
      </c>
      <c r="D139" s="142" t="s">
        <v>438</v>
      </c>
      <c r="E139" s="150">
        <v>2</v>
      </c>
      <c r="F139" s="124" t="s">
        <v>448</v>
      </c>
      <c r="G139" s="124"/>
      <c r="H139" s="143" t="s">
        <v>441</v>
      </c>
      <c r="I139" s="122"/>
      <c r="K139" s="145">
        <v>2</v>
      </c>
    </row>
    <row r="140" spans="1:11" s="117" customFormat="1" ht="64.150000000000006" customHeight="1">
      <c r="A140" s="140" t="s">
        <v>465</v>
      </c>
      <c r="B140" s="141" t="s">
        <v>451</v>
      </c>
      <c r="C140" s="124" t="s">
        <v>482</v>
      </c>
      <c r="D140" s="142" t="s">
        <v>438</v>
      </c>
      <c r="E140" s="150">
        <v>2</v>
      </c>
      <c r="F140" s="124" t="s">
        <v>448</v>
      </c>
      <c r="G140" s="124"/>
      <c r="H140" s="143" t="s">
        <v>441</v>
      </c>
      <c r="I140" s="122"/>
      <c r="K140" s="145">
        <v>2</v>
      </c>
    </row>
    <row r="141" spans="1:11" s="117" customFormat="1" ht="64.150000000000006" customHeight="1">
      <c r="A141" s="140" t="s">
        <v>467</v>
      </c>
      <c r="B141" s="141" t="s">
        <v>452</v>
      </c>
      <c r="C141" s="124" t="s">
        <v>483</v>
      </c>
      <c r="D141" s="142" t="s">
        <v>444</v>
      </c>
      <c r="E141" s="150">
        <v>2</v>
      </c>
      <c r="F141" s="124" t="s">
        <v>448</v>
      </c>
      <c r="G141" s="124"/>
      <c r="H141" s="143" t="s">
        <v>441</v>
      </c>
      <c r="I141" s="122"/>
      <c r="K141" s="145">
        <v>2</v>
      </c>
    </row>
    <row r="142" spans="1:11" s="117" customFormat="1" ht="64.150000000000006" customHeight="1">
      <c r="A142" s="140" t="s">
        <v>467</v>
      </c>
      <c r="B142" s="141" t="s">
        <v>452</v>
      </c>
      <c r="C142" s="124" t="s">
        <v>484</v>
      </c>
      <c r="D142" s="142" t="s">
        <v>444</v>
      </c>
      <c r="E142" s="150">
        <v>2</v>
      </c>
      <c r="F142" s="124" t="s">
        <v>448</v>
      </c>
      <c r="G142" s="124"/>
      <c r="H142" s="143" t="s">
        <v>441</v>
      </c>
      <c r="I142" s="122"/>
      <c r="K142" s="145">
        <v>2</v>
      </c>
    </row>
    <row r="143" spans="1:11" s="117" customFormat="1" ht="64.150000000000006" customHeight="1">
      <c r="A143" s="140" t="s">
        <v>467</v>
      </c>
      <c r="B143" s="141" t="s">
        <v>452</v>
      </c>
      <c r="C143" s="124" t="s">
        <v>485</v>
      </c>
      <c r="D143" s="142" t="s">
        <v>444</v>
      </c>
      <c r="E143" s="150">
        <v>2</v>
      </c>
      <c r="F143" s="124" t="s">
        <v>448</v>
      </c>
      <c r="G143" s="124"/>
      <c r="H143" s="143" t="s">
        <v>441</v>
      </c>
      <c r="I143" s="122"/>
      <c r="K143" s="145">
        <v>2</v>
      </c>
    </row>
    <row r="144" spans="1:11" s="117" customFormat="1" ht="64.150000000000006" customHeight="1">
      <c r="A144" s="140" t="s">
        <v>467</v>
      </c>
      <c r="B144" s="141" t="s">
        <v>463</v>
      </c>
      <c r="C144" s="124" t="s">
        <v>449</v>
      </c>
      <c r="D144" s="142" t="s">
        <v>444</v>
      </c>
      <c r="E144" s="150">
        <v>100</v>
      </c>
      <c r="F144" s="124" t="s">
        <v>448</v>
      </c>
      <c r="G144" s="124"/>
      <c r="H144" s="143" t="s">
        <v>441</v>
      </c>
      <c r="I144" s="122"/>
      <c r="K144" s="145">
        <v>100</v>
      </c>
    </row>
    <row r="145" spans="1:11" s="117" customFormat="1" ht="64.150000000000006" customHeight="1">
      <c r="A145" s="140" t="s">
        <v>467</v>
      </c>
      <c r="B145" s="141" t="s">
        <v>463</v>
      </c>
      <c r="C145" s="124" t="s">
        <v>418</v>
      </c>
      <c r="D145" s="142" t="s">
        <v>444</v>
      </c>
      <c r="E145" s="150">
        <v>200</v>
      </c>
      <c r="F145" s="124" t="s">
        <v>448</v>
      </c>
      <c r="G145" s="124"/>
      <c r="H145" s="143" t="s">
        <v>441</v>
      </c>
      <c r="I145" s="122"/>
      <c r="K145" s="145">
        <v>200</v>
      </c>
    </row>
    <row r="146" spans="1:11" s="117" customFormat="1" ht="64.150000000000006" customHeight="1">
      <c r="A146" s="140" t="s">
        <v>467</v>
      </c>
      <c r="B146" s="141" t="s">
        <v>463</v>
      </c>
      <c r="C146" s="124" t="s">
        <v>419</v>
      </c>
      <c r="D146" s="142" t="s">
        <v>444</v>
      </c>
      <c r="E146" s="150">
        <v>200</v>
      </c>
      <c r="F146" s="124" t="s">
        <v>448</v>
      </c>
      <c r="G146" s="124"/>
      <c r="H146" s="143" t="s">
        <v>441</v>
      </c>
      <c r="I146" s="122"/>
      <c r="K146" s="145">
        <v>200</v>
      </c>
    </row>
    <row r="147" spans="1:11" s="117" customFormat="1" ht="64.150000000000006" customHeight="1">
      <c r="A147" s="140" t="s">
        <v>486</v>
      </c>
      <c r="B147" s="141" t="s">
        <v>487</v>
      </c>
      <c r="C147" s="124" t="s">
        <v>488</v>
      </c>
      <c r="D147" s="142" t="s">
        <v>489</v>
      </c>
      <c r="E147" s="150">
        <v>250</v>
      </c>
      <c r="F147" s="124" t="s">
        <v>317</v>
      </c>
      <c r="G147" s="124"/>
      <c r="H147" s="143" t="s">
        <v>440</v>
      </c>
      <c r="I147" s="122"/>
      <c r="K147" s="145">
        <v>250</v>
      </c>
    </row>
    <row r="148" spans="1:11" s="128" customFormat="1" ht="33.75" customHeight="1">
      <c r="A148" s="125" t="s">
        <v>304</v>
      </c>
      <c r="B148" s="126"/>
      <c r="C148" s="127" t="s">
        <v>305</v>
      </c>
      <c r="D148" s="126"/>
      <c r="E148" s="151"/>
      <c r="F148" s="127" t="s">
        <v>306</v>
      </c>
      <c r="G148" s="126"/>
      <c r="H148" s="126"/>
      <c r="I148" s="126"/>
      <c r="K148" s="146"/>
    </row>
    <row r="149" spans="1:11" s="117" customFormat="1" ht="37.5" customHeight="1">
      <c r="A149" s="129" t="s">
        <v>307</v>
      </c>
      <c r="B149" s="112"/>
      <c r="C149" s="112"/>
      <c r="D149" s="112"/>
      <c r="E149" s="152"/>
      <c r="K149" s="145"/>
    </row>
    <row r="150" spans="1:11" s="117" customFormat="1" ht="19.5" customHeight="1">
      <c r="A150" s="129"/>
      <c r="B150" s="112"/>
      <c r="C150" s="112"/>
      <c r="D150" s="112"/>
      <c r="E150" s="152"/>
      <c r="H150" s="130"/>
      <c r="K150" s="145"/>
    </row>
    <row r="168" spans="8:8" ht="16.149999999999999" customHeight="1">
      <c r="H168" s="131" t="s">
        <v>308</v>
      </c>
    </row>
  </sheetData>
  <mergeCells count="13">
    <mergeCell ref="H4:I4"/>
    <mergeCell ref="A6:D6"/>
    <mergeCell ref="F6:I6"/>
    <mergeCell ref="A1:I1"/>
    <mergeCell ref="A2:I2"/>
    <mergeCell ref="C3:E3"/>
    <mergeCell ref="A4:A5"/>
    <mergeCell ref="B4:B5"/>
    <mergeCell ref="C4:C5"/>
    <mergeCell ref="D4:D5"/>
    <mergeCell ref="E4:E5"/>
    <mergeCell ref="F4:F5"/>
    <mergeCell ref="G4:G5"/>
  </mergeCells>
  <phoneticPr fontId="1" type="noConversion"/>
  <dataValidations count="7">
    <dataValidation type="list" allowBlank="1" showInputMessage="1" showErrorMessage="1" sqref="I8:I147">
      <formula1>$H$168</formula1>
    </dataValidation>
    <dataValidation type="list" allowBlank="1" showInputMessage="1" showErrorMessage="1" sqref="I7">
      <formula1>$H$191</formula1>
    </dataValidation>
    <dataValidation type="list" allowBlank="1" showInputMessage="1" showErrorMessage="1" sqref="H112:H114">
      <formula1>$H$39</formula1>
    </dataValidation>
    <dataValidation type="list" allowBlank="1" showInputMessage="1" showErrorMessage="1" sqref="H48 H52:H111 H50">
      <formula1>$H$137</formula1>
    </dataValidation>
    <dataValidation type="list" allowBlank="1" showInputMessage="1" showErrorMessage="1" sqref="H115:H146">
      <formula1>$H$35</formula1>
    </dataValidation>
    <dataValidation type="list" allowBlank="1" showInputMessage="1" showErrorMessage="1" sqref="H147">
      <formula1>$H$36</formula1>
    </dataValidation>
    <dataValidation type="list" allowBlank="1" showInputMessage="1" showErrorMessage="1" sqref="H7:H106">
      <formula1>#REF!</formula1>
    </dataValidation>
  </dataValidations>
  <printOptions horizontalCentered="1"/>
  <pageMargins left="0.31496062992125984" right="0.51181102362204722" top="0.19685039370078741" bottom="0.47244094488188981" header="0.19685039370078741" footer="0.19685039370078741"/>
  <pageSetup paperSize="9" scale="87" fitToWidth="0" fitToHeight="0" pageOrder="overThenDown" orientation="landscape" r:id="rId1"/>
  <headerFooter alignWithMargins="0">
    <oddHeader xml:space="preserve">&amp;L
</oddHeader>
    <oddFooter>&amp;C第&amp;P頁,共&amp;N頁</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6</vt:i4>
      </vt:variant>
    </vt:vector>
  </HeadingPairs>
  <TitlesOfParts>
    <vt:vector size="10" baseType="lpstr">
      <vt:lpstr>社福1</vt:lpstr>
      <vt:lpstr>教育2</vt:lpstr>
      <vt:lpstr>表3產表方式</vt:lpstr>
      <vt:lpstr>民間4</vt:lpstr>
      <vt:lpstr>民間4!Print_Area</vt:lpstr>
      <vt:lpstr>社福1!Print_Area</vt:lpstr>
      <vt:lpstr>教育2!Print_Area</vt:lpstr>
      <vt:lpstr>民間4!Print_Titles</vt:lpstr>
      <vt:lpstr>社福1!Print_Titles</vt:lpstr>
      <vt:lpstr>教育2!Print_Titles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張壹軫</dc:creator>
  <cp:lastModifiedBy>歐姿欣</cp:lastModifiedBy>
  <cp:lastPrinted>2020-10-13T02:18:04Z</cp:lastPrinted>
  <dcterms:created xsi:type="dcterms:W3CDTF">2020-03-10T03:06:27Z</dcterms:created>
  <dcterms:modified xsi:type="dcterms:W3CDTF">2020-10-13T07:39:22Z</dcterms:modified>
</cp:coreProperties>
</file>