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10407_Backup\勞工局公文電子檔\EBAS公告\10.109年度EBAS公告調查表\1090324請各一級機關及各區公所(和平區公所除外)查填109年度中央對直轄市及縣市政府預算考核項目第1季表件，於109年4月9日下班前送達本處。\"/>
    </mc:Choice>
  </mc:AlternateContent>
  <bookViews>
    <workbookView xWindow="-120" yWindow="-120" windowWidth="29040" windowHeight="15840"/>
  </bookViews>
  <sheets>
    <sheet name="社福1" sheetId="2" r:id="rId1"/>
    <sheet name="教育2" sheetId="3" r:id="rId2"/>
    <sheet name="表3產表方式" sheetId="6" r:id="rId3"/>
    <sheet name="民間4" sheetId="7" r:id="rId4"/>
  </sheets>
  <definedNames>
    <definedName name="_xlnm.Print_Area" localSheetId="3">民間4!$A$1:$I$14</definedName>
    <definedName name="_xlnm.Print_Area" localSheetId="0">社福1!$A$1:$O$98</definedName>
    <definedName name="_xlnm.Print_Area" localSheetId="1">教育2!$A$1:$J$41</definedName>
    <definedName name="_xlnm.Print_Titles" localSheetId="0">社福1!$1:$6</definedName>
    <definedName name="_xlnm.Print_Titles" localSheetId="1">教育2!$1:$5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" i="7" l="1"/>
  <c r="M96" i="2" l="1"/>
  <c r="F39" i="3" l="1"/>
  <c r="F38" i="3"/>
  <c r="F37" i="3"/>
  <c r="F36" i="3"/>
  <c r="F35" i="3" s="1"/>
  <c r="H35" i="3"/>
  <c r="H7" i="3" s="1"/>
  <c r="H6" i="3" s="1"/>
  <c r="G35" i="3"/>
  <c r="F34" i="3"/>
  <c r="F33" i="3"/>
  <c r="F32" i="3"/>
  <c r="F31" i="3"/>
  <c r="F30" i="3"/>
  <c r="F29" i="3" s="1"/>
  <c r="G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J11" i="3"/>
  <c r="I11" i="3"/>
  <c r="H11" i="3"/>
  <c r="G11" i="3"/>
  <c r="G7" i="3" s="1"/>
  <c r="G6" i="3" s="1"/>
  <c r="F11" i="3"/>
  <c r="F10" i="3"/>
  <c r="F9" i="3"/>
  <c r="H8" i="3"/>
  <c r="G8" i="3"/>
  <c r="F8" i="3"/>
  <c r="J7" i="3"/>
  <c r="J6" i="3" s="1"/>
  <c r="I7" i="3"/>
  <c r="I6" i="3"/>
  <c r="J124" i="2"/>
  <c r="E124" i="2"/>
  <c r="D124" i="2"/>
  <c r="C124" i="2" s="1"/>
  <c r="F123" i="2"/>
  <c r="E123" i="2"/>
  <c r="D123" i="2"/>
  <c r="C123" i="2"/>
  <c r="J122" i="2"/>
  <c r="F122" i="2"/>
  <c r="E122" i="2"/>
  <c r="D122" i="2"/>
  <c r="C122" i="2" s="1"/>
  <c r="H96" i="2"/>
  <c r="H94" i="2" s="1"/>
  <c r="H91" i="2" s="1"/>
  <c r="F96" i="2"/>
  <c r="E96" i="2" s="1"/>
  <c r="F95" i="2"/>
  <c r="F94" i="2" s="1"/>
  <c r="F91" i="2" s="1"/>
  <c r="C95" i="2"/>
  <c r="G94" i="2"/>
  <c r="G91" i="2" s="1"/>
  <c r="D94" i="2"/>
  <c r="D91" i="2"/>
  <c r="N82" i="2"/>
  <c r="N47" i="2" s="1"/>
  <c r="F73" i="2"/>
  <c r="C73" i="2"/>
  <c r="F70" i="2"/>
  <c r="E70" i="2"/>
  <c r="C70" i="2" s="1"/>
  <c r="H69" i="2"/>
  <c r="H53" i="2" s="1"/>
  <c r="H47" i="2" s="1"/>
  <c r="E69" i="2"/>
  <c r="F68" i="2"/>
  <c r="E68" i="2"/>
  <c r="C68" i="2" s="1"/>
  <c r="F67" i="2"/>
  <c r="E67" i="2"/>
  <c r="C67" i="2"/>
  <c r="F66" i="2"/>
  <c r="E66" i="2"/>
  <c r="C66" i="2" s="1"/>
  <c r="F65" i="2"/>
  <c r="E65" i="2"/>
  <c r="C65" i="2" s="1"/>
  <c r="F64" i="2"/>
  <c r="E64" i="2"/>
  <c r="C64" i="2" s="1"/>
  <c r="F63" i="2"/>
  <c r="F53" i="2" s="1"/>
  <c r="F47" i="2" s="1"/>
  <c r="E63" i="2"/>
  <c r="C63" i="2" s="1"/>
  <c r="F62" i="2"/>
  <c r="E62" i="2"/>
  <c r="E53" i="2" s="1"/>
  <c r="G53" i="2"/>
  <c r="G47" i="2" s="1"/>
  <c r="D53" i="2"/>
  <c r="F52" i="2"/>
  <c r="E52" i="2"/>
  <c r="C52" i="2" s="1"/>
  <c r="F51" i="2"/>
  <c r="E51" i="2"/>
  <c r="C51" i="2" s="1"/>
  <c r="F50" i="2"/>
  <c r="E50" i="2"/>
  <c r="C50" i="2" s="1"/>
  <c r="F49" i="2"/>
  <c r="E49" i="2"/>
  <c r="C49" i="2" s="1"/>
  <c r="F48" i="2"/>
  <c r="E48" i="2"/>
  <c r="C48" i="2"/>
  <c r="D47" i="2"/>
  <c r="F46" i="2"/>
  <c r="E46" i="2"/>
  <c r="D46" i="2"/>
  <c r="C46" i="2" s="1"/>
  <c r="F45" i="2"/>
  <c r="E45" i="2"/>
  <c r="C45" i="2"/>
  <c r="F44" i="2"/>
  <c r="E44" i="2"/>
  <c r="C44" i="2" s="1"/>
  <c r="C43" i="2" s="1"/>
  <c r="N43" i="2"/>
  <c r="H43" i="2"/>
  <c r="G43" i="2"/>
  <c r="D43" i="2"/>
  <c r="F42" i="2"/>
  <c r="E42" i="2"/>
  <c r="D42" i="2"/>
  <c r="C42" i="2" s="1"/>
  <c r="F41" i="2"/>
  <c r="E41" i="2"/>
  <c r="C41" i="2" s="1"/>
  <c r="D41" i="2"/>
  <c r="F40" i="2"/>
  <c r="E40" i="2"/>
  <c r="D40" i="2"/>
  <c r="C40" i="2" s="1"/>
  <c r="F39" i="2"/>
  <c r="E39" i="2"/>
  <c r="C39" i="2" s="1"/>
  <c r="F38" i="2"/>
  <c r="E38" i="2"/>
  <c r="C38" i="2"/>
  <c r="F37" i="2"/>
  <c r="E37" i="2"/>
  <c r="C37" i="2" s="1"/>
  <c r="F36" i="2"/>
  <c r="E36" i="2"/>
  <c r="C36" i="2" s="1"/>
  <c r="F35" i="2"/>
  <c r="F33" i="2" s="1"/>
  <c r="E35" i="2"/>
  <c r="C35" i="2" s="1"/>
  <c r="F34" i="2"/>
  <c r="E34" i="2"/>
  <c r="D34" i="2"/>
  <c r="C34" i="2" s="1"/>
  <c r="N33" i="2"/>
  <c r="H33" i="2"/>
  <c r="G33" i="2"/>
  <c r="F32" i="2"/>
  <c r="E32" i="2"/>
  <c r="C32" i="2" s="1"/>
  <c r="F31" i="2"/>
  <c r="E31" i="2"/>
  <c r="C31" i="2" s="1"/>
  <c r="F30" i="2"/>
  <c r="E30" i="2"/>
  <c r="C30" i="2"/>
  <c r="F29" i="2"/>
  <c r="E29" i="2"/>
  <c r="D29" i="2"/>
  <c r="C29" i="2" s="1"/>
  <c r="N28" i="2"/>
  <c r="H28" i="2"/>
  <c r="G28" i="2"/>
  <c r="F27" i="2"/>
  <c r="E27" i="2"/>
  <c r="C27" i="2" s="1"/>
  <c r="F26" i="2"/>
  <c r="E26" i="2"/>
  <c r="C26" i="2" s="1"/>
  <c r="C25" i="2" s="1"/>
  <c r="N25" i="2"/>
  <c r="H25" i="2"/>
  <c r="G25" i="2"/>
  <c r="D25" i="2"/>
  <c r="F24" i="2"/>
  <c r="E24" i="2"/>
  <c r="C24" i="2" s="1"/>
  <c r="F23" i="2"/>
  <c r="E23" i="2"/>
  <c r="C23" i="2" s="1"/>
  <c r="F21" i="2"/>
  <c r="E21" i="2"/>
  <c r="C21" i="2"/>
  <c r="F20" i="2"/>
  <c r="E20" i="2"/>
  <c r="C20" i="2" s="1"/>
  <c r="F19" i="2"/>
  <c r="E19" i="2"/>
  <c r="D19" i="2"/>
  <c r="C19" i="2" s="1"/>
  <c r="N18" i="2"/>
  <c r="H18" i="2"/>
  <c r="G18" i="2"/>
  <c r="F17" i="2"/>
  <c r="E17" i="2"/>
  <c r="C17" i="2" s="1"/>
  <c r="F16" i="2"/>
  <c r="E16" i="2"/>
  <c r="C16" i="2" s="1"/>
  <c r="F15" i="2"/>
  <c r="E15" i="2"/>
  <c r="C15" i="2" s="1"/>
  <c r="F14" i="2"/>
  <c r="E14" i="2"/>
  <c r="C14" i="2" s="1"/>
  <c r="F13" i="2"/>
  <c r="E13" i="2"/>
  <c r="C13" i="2" s="1"/>
  <c r="F12" i="2"/>
  <c r="E12" i="2"/>
  <c r="D12" i="2"/>
  <c r="C12" i="2"/>
  <c r="F11" i="2"/>
  <c r="E11" i="2"/>
  <c r="D11" i="2"/>
  <c r="F10" i="2"/>
  <c r="E10" i="2"/>
  <c r="D10" i="2"/>
  <c r="N9" i="2"/>
  <c r="H9" i="2"/>
  <c r="H8" i="2" s="1"/>
  <c r="H7" i="2" s="1"/>
  <c r="E7" i="2" s="1"/>
  <c r="G9" i="2"/>
  <c r="E47" i="2" l="1"/>
  <c r="C47" i="2" s="1"/>
  <c r="E28" i="2"/>
  <c r="E43" i="2"/>
  <c r="E9" i="2"/>
  <c r="E8" i="2" s="1"/>
  <c r="C10" i="2"/>
  <c r="E18" i="2"/>
  <c r="F43" i="2"/>
  <c r="G8" i="2"/>
  <c r="G7" i="2" s="1"/>
  <c r="D7" i="2" s="1"/>
  <c r="C7" i="2" s="1"/>
  <c r="F28" i="2"/>
  <c r="F9" i="2"/>
  <c r="F18" i="2"/>
  <c r="C11" i="2"/>
  <c r="C28" i="2"/>
  <c r="E33" i="2"/>
  <c r="F25" i="2"/>
  <c r="C94" i="2"/>
  <c r="C96" i="2"/>
  <c r="E94" i="2"/>
  <c r="E91" i="2" s="1"/>
  <c r="N8" i="2"/>
  <c r="N7" i="2" s="1"/>
  <c r="C91" i="2"/>
  <c r="C33" i="2"/>
  <c r="C53" i="2"/>
  <c r="F7" i="3"/>
  <c r="F6" i="3" s="1"/>
  <c r="D18" i="2"/>
  <c r="C18" i="2" s="1"/>
  <c r="E25" i="2"/>
  <c r="D28" i="2"/>
  <c r="C62" i="2"/>
  <c r="D9" i="2"/>
  <c r="D33" i="2"/>
  <c r="F8" i="2" l="1"/>
  <c r="F7" i="2" s="1"/>
  <c r="C9" i="2"/>
  <c r="C8" i="2" s="1"/>
  <c r="D8" i="2"/>
</calcChain>
</file>

<file path=xl/comments1.xml><?xml version="1.0" encoding="utf-8"?>
<comments xmlns="http://schemas.openxmlformats.org/spreadsheetml/2006/main">
  <authors>
    <author>張壹軫</author>
  </authors>
  <commentList>
    <comment ref="A4" authorId="0" shapeId="0">
      <text>
        <r>
          <rPr>
            <b/>
            <sz val="12"/>
            <color indexed="81"/>
            <rFont val="標楷體"/>
            <family val="4"/>
            <charset val="136"/>
          </rPr>
          <t>業務計畫－工作計畫－（分支計畫）－一級用途別－二級用途別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" authorId="0" shapeId="0">
      <text>
        <r>
          <rPr>
            <b/>
            <sz val="12"/>
            <color indexed="81"/>
            <rFont val="標楷體"/>
            <family val="4"/>
            <charset val="136"/>
          </rPr>
          <t>1.請查填實付數，並請查填至千元，倘未滿千元則取至小數點第1位，如：382元則查填為0.4千元；實付數超過1千元，請直接四捨五入至千元，如：1500元則查填為2千元)。
2.請注意是否有超預算執行的情形。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<sst xmlns="http://schemas.openxmlformats.org/spreadsheetml/2006/main" count="437" uniqueCount="338">
  <si>
    <t>單位：千元</t>
  </si>
  <si>
    <t>計畫
編號</t>
  </si>
  <si>
    <t>臺中市政府109年度社會福利補助經費計畫分配及執行明細表</t>
    <phoneticPr fontId="6" type="noConversion"/>
  </si>
  <si>
    <t>表1</t>
    <phoneticPr fontId="6" type="noConversion"/>
  </si>
  <si>
    <t>計畫名稱</t>
    <phoneticPr fontId="6" type="noConversion"/>
  </si>
  <si>
    <t>公務預算部分</t>
  </si>
  <si>
    <t>基金自籌部分</t>
    <phoneticPr fontId="6" type="noConversion"/>
  </si>
  <si>
    <t>合計</t>
  </si>
  <si>
    <r>
      <t>中央補助</t>
    </r>
    <r>
      <rPr>
        <sz val="12"/>
        <rFont val="Times New Roman"/>
        <family val="1"/>
      </rPr>
      <t/>
    </r>
    <phoneticPr fontId="6" type="noConversion"/>
  </si>
  <si>
    <t>直轄市及
縣市自籌等</t>
    <phoneticPr fontId="6" type="noConversion"/>
  </si>
  <si>
    <t>政事別為社會福利支出</t>
  </si>
  <si>
    <t>政事別非為社會福利支出</t>
  </si>
  <si>
    <t>截至本季累計實際支用數</t>
    <phoneticPr fontId="6" type="noConversion"/>
  </si>
  <si>
    <t>全年度
編列數</t>
    <phoneticPr fontId="6" type="noConversion"/>
  </si>
  <si>
    <t>小計</t>
  </si>
  <si>
    <t>中央補助</t>
  </si>
  <si>
    <r>
      <t xml:space="preserve">政事別
</t>
    </r>
    <r>
      <rPr>
        <sz val="10"/>
        <color indexed="8"/>
        <rFont val="標楷體"/>
        <family val="4"/>
        <charset val="136"/>
      </rPr>
      <t>（中分類）</t>
    </r>
    <phoneticPr fontId="6" type="noConversion"/>
  </si>
  <si>
    <t>總                   計</t>
    <phoneticPr fontId="6" type="noConversion"/>
  </si>
  <si>
    <t>壹、社會局主管(包括社會局及所屬)</t>
    <phoneticPr fontId="6" type="noConversion"/>
  </si>
  <si>
    <t>A001</t>
  </si>
  <si>
    <t>一、社會救助業務</t>
  </si>
  <si>
    <t>A001-1</t>
  </si>
  <si>
    <t>（一）低收入戶家庭生活補助</t>
    <phoneticPr fontId="6" type="noConversion"/>
  </si>
  <si>
    <t>A001-2</t>
  </si>
  <si>
    <t>（二）低收入戶兒童生活補助</t>
    <phoneticPr fontId="6" type="noConversion"/>
  </si>
  <si>
    <t>A001-3</t>
  </si>
  <si>
    <t>（三）低收入戶就學生活補助</t>
    <phoneticPr fontId="6" type="noConversion"/>
  </si>
  <si>
    <t>A001-4</t>
  </si>
  <si>
    <t>（四）低收入戶以工代賑</t>
    <phoneticPr fontId="6" type="noConversion"/>
  </si>
  <si>
    <t>A001-5</t>
  </si>
  <si>
    <t>（五）低、中低收入戶醫療費用補助</t>
    <phoneticPr fontId="6" type="noConversion"/>
  </si>
  <si>
    <t>A001-6</t>
  </si>
  <si>
    <t>（六）充實社會救助金專戶</t>
    <phoneticPr fontId="6" type="noConversion"/>
  </si>
  <si>
    <t>A001-7</t>
  </si>
  <si>
    <t>（七）急難救助</t>
    <phoneticPr fontId="6" type="noConversion"/>
  </si>
  <si>
    <t>A001-8</t>
  </si>
  <si>
    <t>（八）其他社會救助支出</t>
    <phoneticPr fontId="6" type="noConversion"/>
  </si>
  <si>
    <t>A002</t>
  </si>
  <si>
    <t>二、兒童及少年福利服務</t>
    <phoneticPr fontId="6" type="noConversion"/>
  </si>
  <si>
    <t>A002-1</t>
  </si>
  <si>
    <t>（一）弱勢兒童及少年生活扶助</t>
    <phoneticPr fontId="6" type="noConversion"/>
  </si>
  <si>
    <t>A002-2</t>
    <phoneticPr fontId="6" type="noConversion"/>
  </si>
  <si>
    <t>（二）18歲以下低收入戶暨弱勢兒童及少年
　　　醫療補助</t>
    <phoneticPr fontId="6" type="noConversion"/>
  </si>
  <si>
    <t>A002-3</t>
    <phoneticPr fontId="6" type="noConversion"/>
  </si>
  <si>
    <t xml:space="preserve"> (三)兒童及少年保護服務措施</t>
    <phoneticPr fontId="6" type="noConversion"/>
  </si>
  <si>
    <t>A002-4</t>
  </si>
  <si>
    <t xml:space="preserve"> (四)脆弱家庭服務</t>
    <phoneticPr fontId="6" type="noConversion"/>
  </si>
  <si>
    <t>A002-5</t>
    <phoneticPr fontId="6" type="noConversion"/>
  </si>
  <si>
    <t xml:space="preserve"> (五)增聘兒童及少年保護專責社工人力</t>
    <phoneticPr fontId="6" type="noConversion"/>
  </si>
  <si>
    <t>A002-6</t>
    <phoneticPr fontId="6" type="noConversion"/>
  </si>
  <si>
    <t xml:space="preserve"> (六)其他兒童及少年福利服務支出</t>
    <phoneticPr fontId="6" type="noConversion"/>
  </si>
  <si>
    <t>A003</t>
    <phoneticPr fontId="6" type="noConversion"/>
  </si>
  <si>
    <t>三、婦女福利服務</t>
    <phoneticPr fontId="6" type="noConversion"/>
  </si>
  <si>
    <t>A003-1</t>
    <phoneticPr fontId="6" type="noConversion"/>
  </si>
  <si>
    <t xml:space="preserve"> (一)依特殊境遇家庭扶助條例所定各項補助</t>
    <phoneticPr fontId="6" type="noConversion"/>
  </si>
  <si>
    <t>A003-2</t>
    <phoneticPr fontId="6" type="noConversion"/>
  </si>
  <si>
    <t xml:space="preserve"> (二)其他婦女福利服務支出</t>
    <phoneticPr fontId="6" type="noConversion"/>
  </si>
  <si>
    <t>A004</t>
    <phoneticPr fontId="6" type="noConversion"/>
  </si>
  <si>
    <t>四、老人福利服務</t>
    <phoneticPr fontId="6" type="noConversion"/>
  </si>
  <si>
    <t>A004-1</t>
    <phoneticPr fontId="6" type="noConversion"/>
  </si>
  <si>
    <t>（一）中低收入老人生活津貼</t>
  </si>
  <si>
    <t>A004-2</t>
    <phoneticPr fontId="6" type="noConversion"/>
  </si>
  <si>
    <t>（二）建立社區照顧關懷據點</t>
    <phoneticPr fontId="6" type="noConversion"/>
  </si>
  <si>
    <t>A004-3</t>
    <phoneticPr fontId="6" type="noConversion"/>
  </si>
  <si>
    <t xml:space="preserve"> (三) 健全老人友善環境促進社會參與服務</t>
    <phoneticPr fontId="6" type="noConversion"/>
  </si>
  <si>
    <t>A004-4</t>
  </si>
  <si>
    <t>（四）其他老人福利服務支出</t>
    <phoneticPr fontId="6" type="noConversion"/>
  </si>
  <si>
    <t>A005</t>
    <phoneticPr fontId="6" type="noConversion"/>
  </si>
  <si>
    <t>五、身心障礙福利服務</t>
    <phoneticPr fontId="6" type="noConversion"/>
  </si>
  <si>
    <t>A005-1</t>
    <phoneticPr fontId="6" type="noConversion"/>
  </si>
  <si>
    <t>（一）身心障礙者生活補助</t>
    <phoneticPr fontId="6" type="noConversion"/>
  </si>
  <si>
    <t>A005-2</t>
  </si>
  <si>
    <t>（二）身心障礙者輔助器具補助</t>
    <phoneticPr fontId="6" type="noConversion"/>
  </si>
  <si>
    <t>A005-3</t>
  </si>
  <si>
    <t>（三）身心障礙者教養費補助</t>
    <phoneticPr fontId="6" type="noConversion"/>
  </si>
  <si>
    <t>A005-4</t>
  </si>
  <si>
    <t>（四）身心障礙者參加社會保險保險費補助</t>
    <phoneticPr fontId="6" type="noConversion"/>
  </si>
  <si>
    <t>A005-5</t>
    <phoneticPr fontId="6" type="noConversion"/>
  </si>
  <si>
    <t xml:space="preserve"> (五) 身心障礙者個案管理服務</t>
    <phoneticPr fontId="6" type="noConversion"/>
  </si>
  <si>
    <t>A005-6</t>
  </si>
  <si>
    <t>（六）其他身心障礙福利服務支出</t>
    <phoneticPr fontId="6" type="noConversion"/>
  </si>
  <si>
    <t>A006</t>
    <phoneticPr fontId="6" type="noConversion"/>
  </si>
  <si>
    <t>六、社區發展</t>
    <phoneticPr fontId="6" type="noConversion"/>
  </si>
  <si>
    <t>A007</t>
    <phoneticPr fontId="6" type="noConversion"/>
  </si>
  <si>
    <t>七、志願服務</t>
    <phoneticPr fontId="6" type="noConversion"/>
  </si>
  <si>
    <t>A008</t>
    <phoneticPr fontId="6" type="noConversion"/>
  </si>
  <si>
    <t>八、社會工作</t>
    <phoneticPr fontId="6" type="noConversion"/>
  </si>
  <si>
    <t>A009</t>
    <phoneticPr fontId="6" type="noConversion"/>
  </si>
  <si>
    <t>九、家庭暴力及性侵害防治</t>
    <phoneticPr fontId="6" type="noConversion"/>
  </si>
  <si>
    <t>A009-1</t>
    <phoneticPr fontId="6" type="noConversion"/>
  </si>
  <si>
    <t>（一）家庭暴力及性侵害處遇服務</t>
    <phoneticPr fontId="6" type="noConversion"/>
  </si>
  <si>
    <t>A009-2</t>
    <phoneticPr fontId="6" type="noConversion"/>
  </si>
  <si>
    <t>（二）其他家庭暴力及性侵害防治業務支出</t>
    <phoneticPr fontId="6" type="noConversion"/>
  </si>
  <si>
    <t>A010</t>
    <phoneticPr fontId="6" type="noConversion"/>
  </si>
  <si>
    <t>十、國民年金保費補助</t>
    <phoneticPr fontId="6" type="noConversion"/>
  </si>
  <si>
    <t>A011</t>
    <phoneticPr fontId="6" type="noConversion"/>
  </si>
  <si>
    <t>十一、其他列於社會局主管支出</t>
    <phoneticPr fontId="6" type="noConversion"/>
  </si>
  <si>
    <t>（一）行政管理</t>
    <phoneticPr fontId="6" type="noConversion"/>
  </si>
  <si>
    <t>（二）一般建築及設備</t>
    <phoneticPr fontId="6" type="noConversion"/>
  </si>
  <si>
    <t>（三）人民團體服務活動</t>
    <phoneticPr fontId="6" type="noConversion"/>
  </si>
  <si>
    <t>（四）第一預備金</t>
    <phoneticPr fontId="6" type="noConversion"/>
  </si>
  <si>
    <t>（五）臺中市立仁愛之家</t>
    <phoneticPr fontId="6" type="noConversion"/>
  </si>
  <si>
    <t>（六）社政業務(各區公所)</t>
    <phoneticPr fontId="6" type="noConversion"/>
  </si>
  <si>
    <t xml:space="preserve">    051中區區公所</t>
  </si>
  <si>
    <t xml:space="preserve">    052東區區公所</t>
  </si>
  <si>
    <t xml:space="preserve">    053西區區公所</t>
  </si>
  <si>
    <t xml:space="preserve">    054南區區公所</t>
    <phoneticPr fontId="18" type="noConversion"/>
  </si>
  <si>
    <t xml:space="preserve">    055北區區公所</t>
  </si>
  <si>
    <t xml:space="preserve">    056西屯區公所</t>
    <phoneticPr fontId="18" type="noConversion"/>
  </si>
  <si>
    <t xml:space="preserve">    057南屯區公所</t>
  </si>
  <si>
    <t xml:space="preserve">    058北屯區公所</t>
  </si>
  <si>
    <t xml:space="preserve">    059豐原區公所</t>
  </si>
  <si>
    <t xml:space="preserve">    060大里區公所</t>
  </si>
  <si>
    <t xml:space="preserve">    061太平區公所</t>
  </si>
  <si>
    <t xml:space="preserve">    062清水區公所</t>
  </si>
  <si>
    <t xml:space="preserve">    063沙鹿區公所</t>
  </si>
  <si>
    <t xml:space="preserve">    064大甲區公所</t>
  </si>
  <si>
    <t xml:space="preserve">    065東勢區公所</t>
  </si>
  <si>
    <t xml:space="preserve">    066梧棲區公所</t>
  </si>
  <si>
    <t xml:space="preserve">    067烏日區公所</t>
  </si>
  <si>
    <t xml:space="preserve">    069神岡區公所</t>
  </si>
  <si>
    <t xml:space="preserve">    070大肚區公所</t>
  </si>
  <si>
    <t xml:space="preserve">    071大雅區公所</t>
  </si>
  <si>
    <t xml:space="preserve">    072后里區公所</t>
  </si>
  <si>
    <t xml:space="preserve">    073石岡區公所</t>
  </si>
  <si>
    <t xml:space="preserve">    074霧峰區公所</t>
  </si>
  <si>
    <t xml:space="preserve">    075潭子區公所</t>
  </si>
  <si>
    <t xml:space="preserve">    076龍井區公所</t>
  </si>
  <si>
    <t xml:space="preserve">    077外埔區公所</t>
  </si>
  <si>
    <t xml:space="preserve">    078大安區公所</t>
  </si>
  <si>
    <t xml:space="preserve">    079新社區公所</t>
  </si>
  <si>
    <t>（七）公益彩券</t>
    <phoneticPr fontId="6" type="noConversion"/>
  </si>
  <si>
    <t>1.臺中市公益彩券補助民間團體之輔導考核計畫</t>
    <phoneticPr fontId="6" type="noConversion"/>
  </si>
  <si>
    <t>2.本市各區公所社政業務行政管理經費</t>
    <phoneticPr fontId="6" type="noConversion"/>
  </si>
  <si>
    <t>3.補助社會福利機構團體自辦社會福利方案計畫</t>
    <phoneticPr fontId="18" type="noConversion"/>
  </si>
  <si>
    <t>4.充實社政人力整備計畫</t>
    <phoneticPr fontId="6" type="noConversion"/>
  </si>
  <si>
    <t>5.社會福利諮詢話務中心進用視覺功能障礙電話服務員計畫</t>
    <phoneticPr fontId="6" type="noConversion"/>
  </si>
  <si>
    <t>6.推動社會福利業務管理資訊系統維護計畫</t>
    <phoneticPr fontId="6" type="noConversion"/>
  </si>
  <si>
    <t>7.臺中市公益彩券盈餘分配管理與輔導運用計畫</t>
    <phoneticPr fontId="6" type="noConversion"/>
  </si>
  <si>
    <t>8.臺中市兒童及少年親屬安置服務計畫</t>
    <phoneticPr fontId="6" type="noConversion"/>
  </si>
  <si>
    <t>貳、非社會局主管</t>
  </si>
  <si>
    <t>A012</t>
    <phoneticPr fontId="6" type="noConversion"/>
  </si>
  <si>
    <t>一、農民健康保險保費補助</t>
    <phoneticPr fontId="6" type="noConversion"/>
  </si>
  <si>
    <t>A013</t>
    <phoneticPr fontId="6" type="noConversion"/>
  </si>
  <si>
    <t>二、老年農民福利津貼</t>
    <phoneticPr fontId="6" type="noConversion"/>
  </si>
  <si>
    <t>A014</t>
    <phoneticPr fontId="6" type="noConversion"/>
  </si>
  <si>
    <r>
      <t>三、其他社會福利支出</t>
    </r>
    <r>
      <rPr>
        <b/>
        <sz val="14"/>
        <rFont val="Times New Roman"/>
        <family val="1"/>
      </rPr>
      <t/>
    </r>
    <phoneticPr fontId="6" type="noConversion"/>
  </si>
  <si>
    <t>(一)辦理殯葬管理相關業務(生命禮儀管理處)</t>
    <phoneticPr fontId="18" type="noConversion"/>
  </si>
  <si>
    <t>(二)辦理勞工權益及福利相關業務（勞工局、勞動檢查處、就業服務處）</t>
    <phoneticPr fontId="6" type="noConversion"/>
  </si>
  <si>
    <t>(三)醫療保健支出(衛生局、食藥處)</t>
    <phoneticPr fontId="6" type="noConversion"/>
  </si>
  <si>
    <r>
      <t>註：1.本表主辦機關為行政院主計總處及衛生福利部；本表第一次查填及送達期限為</t>
    </r>
    <r>
      <rPr>
        <sz val="12"/>
        <color indexed="10"/>
        <rFont val="標楷體"/>
        <family val="4"/>
        <charset val="136"/>
      </rPr>
      <t>3月16日</t>
    </r>
    <r>
      <rPr>
        <sz val="12"/>
        <color indexed="8"/>
        <rFont val="標楷體"/>
        <family val="4"/>
        <charset val="136"/>
      </rPr>
      <t>前，請完成年度經費分配情形。</t>
    </r>
    <phoneticPr fontId="18" type="noConversion"/>
  </si>
  <si>
    <t xml:space="preserve">    2.填表說明：</t>
    <phoneticPr fontId="6" type="noConversion"/>
  </si>
  <si>
    <t>(1)中央補助係指中央對各直轄市及縣(市)社會福利一般性補助款總數。</t>
  </si>
  <si>
    <t>(2)直轄市及縣(市)自籌等包括中央計畫型補助款、直轄市及縣(市)政府自有財源及公益彩券盈餘分配等。</t>
  </si>
  <si>
    <t>(3)本表公務預算合計數應配合追加減預算予以適時調整。</t>
    <phoneticPr fontId="6" type="noConversion"/>
  </si>
  <si>
    <t>(4)D1＋D2之合計數應等於公務預算中社會福利支出（政事別大分類）總數。</t>
    <phoneticPr fontId="6" type="noConversion"/>
  </si>
  <si>
    <t>(5)基金自籌部分係指由附屬單位預算基金自籌財源支應，不包括由公務預算撥補部分；直轄市或縣(市)公益彩券盈餘分配設有基金管理運用者，應將附屬單位預算支出面編列和執行數額填列於此。</t>
    <phoneticPr fontId="6" type="noConversion"/>
  </si>
  <si>
    <r>
      <t>(6)E之中央補助社會救助業務編列數額，不得低於行政院主計總處設算匡列數</t>
    </r>
    <r>
      <rPr>
        <sz val="12"/>
        <color indexed="10"/>
        <rFont val="標楷體"/>
        <family val="4"/>
        <charset val="136"/>
      </rPr>
      <t>；F1至F6之6項社會福利津貼編列數額合計數，不得低於行政院主計總處設算6項社會福利津貼調整經費匡列數</t>
    </r>
    <r>
      <rPr>
        <sz val="12"/>
        <color indexed="8"/>
        <rFont val="標楷體"/>
        <family val="4"/>
        <charset val="136"/>
      </rPr>
      <t>。</t>
    </r>
    <phoneticPr fontId="6" type="noConversion"/>
  </si>
  <si>
    <t>(7)其他社會救助支出包括辦理低收入戶調查、遊民收容輔導、健保病患住院膳食費補助、災害救助、設立社會救助機構或委託收容安置及其他社會救助業務等。</t>
    <phoneticPr fontId="6" type="noConversion"/>
  </si>
  <si>
    <t>(8)其他兒童及少年福利服務支出包括兒童及少年福利促進委員會、兒童專業人員訓練、發展遲緩兒童早期療育、親職教育諮詢輔導及宣導活動、兒童安置服務、設立公私立托兒所與兒童福利機構、困苦失依少年醫療扶助</t>
    <phoneticPr fontId="6" type="noConversion"/>
  </si>
  <si>
    <t xml:space="preserve">   、設立少年福利機構、辦理少年轉向制度、成立兒童及少年性交易防治督導會報、辦理兒童及少年性交易防治教育宣導、陪同偵訊、辦理中輟學生調查、設立關懷中心、辦理緊急收容及短期收容、辦理加害人輔導教育</t>
    <phoneticPr fontId="6" type="noConversion"/>
  </si>
  <si>
    <t xml:space="preserve">   與其他兒童及少年福利業務等。</t>
    <phoneticPr fontId="6" type="noConversion"/>
  </si>
  <si>
    <t>(9)其他婦女福利服務支出包括辦理婦女福利服務活動、設立婦女福利服務中心與庇護中心、辦理單親及不幸婦女保護扶助、辦理婦女福利工作人員專業訓練及其他婦女福利業務等。</t>
    <phoneticPr fontId="6" type="noConversion"/>
  </si>
  <si>
    <t>(10)其他老人福利服務支出包括設立老人福利促進委員會(推動小組)、辦理老人福利專業人員訓練、設立老人福利機構、中低收入老人特別照顧津貼、老人居家服務、辦理老人福利服務活動、辦理老人保護、安置、辦理施</t>
    <phoneticPr fontId="6" type="noConversion"/>
  </si>
  <si>
    <t xml:space="preserve">    虐者家庭教育與輔導、辦理獨居老人緊急救援服務及其他老人福利業務等。</t>
    <phoneticPr fontId="6" type="noConversion"/>
  </si>
  <si>
    <t>(11)其他身心障礙福利服務支出包括身心障礙福利專業人員訓練、設立身心障礙者保護委員會、辦理個別化專業服務評估、補助福利團體充實設備辦理福利服務、辦理身心障礙者社區、居家服務、制定身心障礙者生涯轉銜</t>
    <phoneticPr fontId="6" type="noConversion"/>
  </si>
  <si>
    <t xml:space="preserve">    計畫、身心障礙者房屋租金及貸款利息補助、辦理身心障礙者福利服務活動、設立庇護工場、商店、身心障礙福利機構及其他身心障礙福利業務等。</t>
    <phoneticPr fontId="6" type="noConversion"/>
  </si>
  <si>
    <t>(12)其他家庭暴力及性侵害防治業務支出包括設置防治中心、辦理被害人保護業務、被害人各項補助、設置未成年子女會面交往與交付處所、建立資料庫、辦理防治教育與宣導活動及其他家暴及性侵害防治業務等。</t>
    <phoneticPr fontId="6" type="noConversion"/>
  </si>
  <si>
    <t>(13)可歸類於個別項目者請儘量歸類，如無法明確歸類時再填至A011「其他列於社會局主管支出」項目。另辦理計畫項目之約聘僱人員人事費請歸至各該計畫項目內。</t>
    <phoneticPr fontId="6" type="noConversion"/>
  </si>
  <si>
    <t>(14)上述歸類為社會局主管辦理之項目，如同時有由其他單位辦理時（如衛生局、民政局等），請依下列範例填寫方式填寫：</t>
    <phoneticPr fontId="6" type="noConversion"/>
  </si>
  <si>
    <r>
      <t>基金自籌部分</t>
    </r>
    <r>
      <rPr>
        <sz val="10"/>
        <rFont val="Times New Roman"/>
        <family val="1"/>
      </rPr>
      <t/>
    </r>
    <phoneticPr fontId="6" type="noConversion"/>
  </si>
  <si>
    <t>政事別
（中分類）</t>
    <phoneticPr fontId="6" type="noConversion"/>
  </si>
  <si>
    <t>三、其他社會福利支出</t>
    <phoneticPr fontId="6" type="noConversion"/>
  </si>
  <si>
    <t>1.性侵害防治業務（衛生局）</t>
  </si>
  <si>
    <t>2.社區發展（民政局）</t>
  </si>
  <si>
    <t>社區發展支出</t>
  </si>
  <si>
    <t>臺中市政府109年度教育設施補助經費計畫分配及執行明細表</t>
    <phoneticPr fontId="18" type="noConversion"/>
  </si>
  <si>
    <t>表2</t>
    <phoneticPr fontId="18" type="noConversion"/>
  </si>
  <si>
    <t>單位：千元</t>
    <phoneticPr fontId="18" type="noConversion"/>
  </si>
  <si>
    <t>計畫編號</t>
  </si>
  <si>
    <t>計畫名稱</t>
    <phoneticPr fontId="18" type="noConversion"/>
  </si>
  <si>
    <t>辦理項目及內容</t>
    <phoneticPr fontId="18" type="noConversion"/>
  </si>
  <si>
    <t>辦理機關</t>
    <phoneticPr fontId="18" type="noConversion"/>
  </si>
  <si>
    <t>經費支用科目</t>
    <phoneticPr fontId="18" type="noConversion"/>
  </si>
  <si>
    <t>預算數(1)</t>
    <phoneticPr fontId="18" type="noConversion"/>
  </si>
  <si>
    <t>經費</t>
  </si>
  <si>
    <t>合計</t>
    <phoneticPr fontId="18" type="noConversion"/>
  </si>
  <si>
    <t>中央補助部分</t>
    <phoneticPr fontId="18" type="noConversion"/>
  </si>
  <si>
    <t>直轄市及縣市
自籌部分</t>
    <phoneticPr fontId="18" type="noConversion"/>
  </si>
  <si>
    <t>累計實際
支用數(2)</t>
    <phoneticPr fontId="18" type="noConversion"/>
  </si>
  <si>
    <r>
      <t>累計實際
支用比率</t>
    </r>
    <r>
      <rPr>
        <sz val="12"/>
        <color indexed="8"/>
        <rFont val="標楷體"/>
        <family val="4"/>
        <charset val="136"/>
      </rPr>
      <t>％</t>
    </r>
    <r>
      <rPr>
        <sz val="14"/>
        <color indexed="8"/>
        <rFont val="標楷體"/>
        <family val="4"/>
        <charset val="136"/>
      </rPr>
      <t xml:space="preserve">
</t>
    </r>
    <r>
      <rPr>
        <sz val="12"/>
        <color indexed="8"/>
        <rFont val="標楷體"/>
        <family val="4"/>
        <charset val="136"/>
      </rPr>
      <t>(3)=(2)/(1)</t>
    </r>
    <phoneticPr fontId="18" type="noConversion"/>
  </si>
  <si>
    <t>總      計(B001~B016)</t>
    <phoneticPr fontId="18" type="noConversion"/>
  </si>
  <si>
    <t>合      計(B001~B015)</t>
    <phoneticPr fontId="18" type="noConversion"/>
  </si>
  <si>
    <t>B001</t>
    <phoneticPr fontId="18" type="noConversion"/>
  </si>
  <si>
    <t>學校午餐</t>
    <phoneticPr fontId="18" type="noConversion"/>
  </si>
  <si>
    <t>B001-1</t>
    <phoneticPr fontId="18" type="noConversion"/>
  </si>
  <si>
    <t>營養午餐</t>
    <phoneticPr fontId="18" type="noConversion"/>
  </si>
  <si>
    <t>辦理補助本市貧困學生午餐經費計畫</t>
    <phoneticPr fontId="18" type="noConversion"/>
  </si>
  <si>
    <t>臺中市政府教育局</t>
    <phoneticPr fontId="18" type="noConversion"/>
  </si>
  <si>
    <t>體育及衛生教育計畫-體育及衛生教育計畫-學生衛生保健-補(協)助政府機關(構)</t>
    <phoneticPr fontId="18" type="noConversion"/>
  </si>
  <si>
    <t>B001-2</t>
    <phoneticPr fontId="18" type="noConversion"/>
  </si>
  <si>
    <t>營養午餐</t>
  </si>
  <si>
    <t>辦理本市貧困學生寒暑假暨例假日安心餐券補助計畫</t>
    <phoneticPr fontId="18" type="noConversion"/>
  </si>
  <si>
    <t>臺中市政府教育局</t>
  </si>
  <si>
    <t>體育及衛生教育計畫-體育及衛生教育計畫-學生衛生保健-補(協)助政府機關(構)</t>
  </si>
  <si>
    <t>B003</t>
    <phoneticPr fontId="18" type="noConversion"/>
  </si>
  <si>
    <t>國民中小學老舊校舍整建</t>
    <phoneticPr fontId="18" type="noConversion"/>
  </si>
  <si>
    <t>B003-1</t>
    <phoneticPr fontId="18" type="noConversion"/>
  </si>
  <si>
    <t>辦理日南國小(西棟)老舊危險校舍整建工程</t>
    <phoneticPr fontId="18" type="noConversion"/>
  </si>
  <si>
    <t>日南國小</t>
    <phoneticPr fontId="18" type="noConversion"/>
  </si>
  <si>
    <t>建築及設備計畫─營建及修建工程計畫─由學校編列執行之營建及修繕工程-擴充改良房屋建築及設備</t>
  </si>
  <si>
    <t>B003-2</t>
  </si>
  <si>
    <t>辦理大甲國小(東棟)老舊危險校舍整建工程</t>
    <phoneticPr fontId="18" type="noConversion"/>
  </si>
  <si>
    <t>大甲國小</t>
    <phoneticPr fontId="18" type="noConversion"/>
  </si>
  <si>
    <t>B003-3</t>
  </si>
  <si>
    <t>辦理大雅國小(和平樓)老舊危險校舍整建工程</t>
    <phoneticPr fontId="18" type="noConversion"/>
  </si>
  <si>
    <t>大雅國小</t>
    <phoneticPr fontId="18" type="noConversion"/>
  </si>
  <si>
    <t>B003-4</t>
  </si>
  <si>
    <t>辦理中正國小(仁愛樓)老舊危險校舍整建工程</t>
    <phoneticPr fontId="18" type="noConversion"/>
  </si>
  <si>
    <t>梧棲區
中正國小</t>
    <phoneticPr fontId="18" type="noConversion"/>
  </si>
  <si>
    <t>B003-5</t>
  </si>
  <si>
    <t>辦理南陽國小(和平樓)老舊危險校舍整建工程</t>
    <phoneticPr fontId="18" type="noConversion"/>
  </si>
  <si>
    <t>南陽國小</t>
    <phoneticPr fontId="18" type="noConversion"/>
  </si>
  <si>
    <t>B003-6</t>
  </si>
  <si>
    <t>辦理成功國中(慈德樓)老舊危險校舍整建工程</t>
    <phoneticPr fontId="18" type="noConversion"/>
  </si>
  <si>
    <t>成功國中</t>
    <phoneticPr fontId="18" type="noConversion"/>
  </si>
  <si>
    <t>B003-7</t>
  </si>
  <si>
    <t>辦理龍海國小(北棟)老舊危險校舍整建工程</t>
    <phoneticPr fontId="18" type="noConversion"/>
  </si>
  <si>
    <t>龍海國小</t>
    <phoneticPr fontId="18" type="noConversion"/>
  </si>
  <si>
    <t>B003-8</t>
  </si>
  <si>
    <t>辦理竹林國小(北棟B)老舊危險校舍整建工程</t>
    <phoneticPr fontId="18" type="noConversion"/>
  </si>
  <si>
    <t>竹林國小</t>
  </si>
  <si>
    <t>B003-9</t>
  </si>
  <si>
    <t>辦理龍峰國小(C棟)老舊危險校舍整建工程</t>
    <phoneticPr fontId="18" type="noConversion"/>
  </si>
  <si>
    <t>建築及設備計畫─營建及修建工程計畫─教育局(處)營建及修建工程-補(協)助政府機關(構)</t>
    <phoneticPr fontId="18" type="noConversion"/>
  </si>
  <si>
    <t>B003-10</t>
  </si>
  <si>
    <t>辦理大道國中(感恩樓)老舊危險校舍整建工程</t>
    <phoneticPr fontId="18" type="noConversion"/>
  </si>
  <si>
    <t>B003-11</t>
  </si>
  <si>
    <t>辦理大忠國小(南棟)老舊危險校舍整建工程</t>
    <phoneticPr fontId="18" type="noConversion"/>
  </si>
  <si>
    <t>B003-12</t>
  </si>
  <si>
    <t>辦理文光國小(庠序樓、藝術工作坊)老舊危險校舍整建工程</t>
    <phoneticPr fontId="18" type="noConversion"/>
  </si>
  <si>
    <t>B003-13</t>
  </si>
  <si>
    <t>辦理梧棲國小(西棟大樓)老舊危險校舍整建工程</t>
    <phoneticPr fontId="18" type="noConversion"/>
  </si>
  <si>
    <t>B003-14</t>
  </si>
  <si>
    <t>辦理日南國中(陶藝教室、南大樓)老舊危險校舍整建工程</t>
    <phoneticPr fontId="18" type="noConversion"/>
  </si>
  <si>
    <t>B003-15</t>
  </si>
  <si>
    <t>辦理清水國中(行健樓)老舊危險校舍整建工程</t>
    <phoneticPr fontId="18" type="noConversion"/>
  </si>
  <si>
    <t>B003-16</t>
  </si>
  <si>
    <t>辦理大道國中(中正堂)老舊危險校舍整建工程</t>
    <phoneticPr fontId="18" type="noConversion"/>
  </si>
  <si>
    <t>B003-17</t>
  </si>
  <si>
    <t>辦理中正國小(信義樓)老舊危險校舍整建工程</t>
    <phoneticPr fontId="18" type="noConversion"/>
  </si>
  <si>
    <t>B008</t>
    <phoneticPr fontId="18" type="noConversion"/>
  </si>
  <si>
    <t>資訊設備與網路維運</t>
    <phoneticPr fontId="18" type="noConversion"/>
  </si>
  <si>
    <t>B008-1</t>
    <phoneticPr fontId="18" type="noConversion"/>
  </si>
  <si>
    <t>中小學資訊及教育網路設備更新計畫</t>
    <phoneticPr fontId="18" type="noConversion"/>
  </si>
  <si>
    <r>
      <t>建築及設備計畫</t>
    </r>
    <r>
      <rPr>
        <sz val="10"/>
        <rFont val="Times New Roman"/>
        <family val="1"/>
      </rPr>
      <t>-</t>
    </r>
    <r>
      <rPr>
        <sz val="10"/>
        <rFont val="標楷體"/>
        <family val="4"/>
        <charset val="136"/>
      </rPr>
      <t>其他設備</t>
    </r>
    <r>
      <rPr>
        <sz val="10"/>
        <rFont val="Times New Roman"/>
        <family val="1"/>
      </rPr>
      <t>-</t>
    </r>
    <r>
      <rPr>
        <sz val="10"/>
        <rFont val="標楷體"/>
        <family val="4"/>
        <charset val="136"/>
      </rPr>
      <t>教育局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處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其他設備</t>
    </r>
    <r>
      <rPr>
        <sz val="10"/>
        <rFont val="Times New Roman"/>
        <family val="1"/>
      </rPr>
      <t>-</t>
    </r>
    <r>
      <rPr>
        <sz val="10"/>
        <rFont val="標楷體"/>
        <family val="4"/>
        <charset val="136"/>
      </rPr>
      <t>補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協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助政府機關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構</t>
    </r>
    <r>
      <rPr>
        <sz val="10"/>
        <rFont val="Times New Roman"/>
        <family val="1"/>
      </rPr>
      <t>)</t>
    </r>
    <phoneticPr fontId="18" type="noConversion"/>
  </si>
  <si>
    <t>B008-2</t>
    <phoneticPr fontId="18" type="noConversion"/>
  </si>
  <si>
    <t>中小學電腦設備維護及管理費</t>
    <phoneticPr fontId="18" type="noConversion"/>
  </si>
  <si>
    <t>一般行政管理計畫-行政管理及推展-資訊業務-補(協)助政府機關(構)</t>
    <phoneticPr fontId="18" type="noConversion"/>
  </si>
  <si>
    <t>B010</t>
    <phoneticPr fontId="18" type="noConversion"/>
  </si>
  <si>
    <t>國中技藝教育</t>
    <phoneticPr fontId="18" type="noConversion"/>
  </si>
  <si>
    <t>辦理國中技藝教育經費</t>
    <phoneticPr fontId="18" type="noConversion"/>
  </si>
  <si>
    <r>
      <t>國民教育計畫</t>
    </r>
    <r>
      <rPr>
        <sz val="10"/>
        <rFont val="Times New Roman"/>
        <family val="1"/>
      </rPr>
      <t>-</t>
    </r>
    <r>
      <rPr>
        <sz val="10"/>
        <rFont val="標楷體"/>
        <family val="4"/>
        <charset val="136"/>
      </rPr>
      <t>一般教學計畫</t>
    </r>
    <r>
      <rPr>
        <sz val="10"/>
        <rFont val="Times New Roman"/>
        <family val="1"/>
      </rPr>
      <t>-</t>
    </r>
    <r>
      <rPr>
        <sz val="10"/>
        <rFont val="標楷體"/>
        <family val="4"/>
        <charset val="136"/>
      </rPr>
      <t>補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協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助政府機關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構</t>
    </r>
    <r>
      <rPr>
        <sz val="10"/>
        <rFont val="Times New Roman"/>
        <family val="1"/>
      </rPr>
      <t>)</t>
    </r>
    <phoneticPr fontId="18" type="noConversion"/>
  </si>
  <si>
    <t>B011</t>
  </si>
  <si>
    <t>學校水電費補助</t>
    <phoneticPr fontId="18" type="noConversion"/>
  </si>
  <si>
    <t>補助各國中小水電費納入學校業務經費，並依預算計畫辦理</t>
    <phoneticPr fontId="18" type="noConversion"/>
  </si>
  <si>
    <t>各學校</t>
    <phoneticPr fontId="18" type="noConversion"/>
  </si>
  <si>
    <t>B012</t>
  </si>
  <si>
    <t>國中雜費減免補助</t>
    <phoneticPr fontId="18" type="noConversion"/>
  </si>
  <si>
    <t>補助各國中雜費納入學校業務經費，並依預算計畫辦理</t>
    <phoneticPr fontId="18" type="noConversion"/>
  </si>
  <si>
    <t>B014</t>
    <phoneticPr fontId="18" type="noConversion"/>
  </si>
  <si>
    <t>學生健康及水域安全基本需求</t>
    <phoneticPr fontId="18" type="noConversion"/>
  </si>
  <si>
    <t>B014-1</t>
    <phoneticPr fontId="18" type="noConversion"/>
  </si>
  <si>
    <t>水域安全教育計畫</t>
    <phoneticPr fontId="18" type="noConversion"/>
  </si>
  <si>
    <t>豐南國中、頭家國小、新盛國小</t>
    <phoneticPr fontId="18" type="noConversion"/>
  </si>
  <si>
    <t>B014-2</t>
  </si>
  <si>
    <t>體育及衛生教育計畫-體育教學及活動-補(協)助政府機關(構)</t>
    <phoneticPr fontId="18" type="noConversion"/>
  </si>
  <si>
    <t>B014-3</t>
  </si>
  <si>
    <t>辦理中小學學生健康檢查</t>
    <phoneticPr fontId="18" type="noConversion"/>
  </si>
  <si>
    <t>體育及衛生教育計畫-學生衛生保健-補(協)助政府機關(構)</t>
    <phoneticPr fontId="18" type="noConversion"/>
  </si>
  <si>
    <t>B015</t>
  </si>
  <si>
    <t>幼兒學前教育補助方案</t>
    <phoneticPr fontId="18" type="noConversion"/>
  </si>
  <si>
    <t>學前教育-幼兒公費及獎補助-捐助個人</t>
    <phoneticPr fontId="18" type="noConversion"/>
  </si>
  <si>
    <t>B016</t>
  </si>
  <si>
    <t>推動學校午餐採三章一Q食材經費</t>
    <phoneticPr fontId="18" type="noConversion"/>
  </si>
  <si>
    <t>至109年3月底</t>
    <phoneticPr fontId="1" type="noConversion"/>
  </si>
  <si>
    <t>(本表為季報表)</t>
    <phoneticPr fontId="6" type="noConversion"/>
  </si>
  <si>
    <t>填表人：</t>
  </si>
  <si>
    <t>機關首長：</t>
  </si>
  <si>
    <t>主辦會計：</t>
    <phoneticPr fontId="1" type="noConversion"/>
  </si>
  <si>
    <t>(本表為季報表)</t>
    <phoneticPr fontId="18" type="noConversion"/>
  </si>
  <si>
    <t>步驟1</t>
    <phoneticPr fontId="18" type="noConversion"/>
  </si>
  <si>
    <t>步驟2</t>
    <phoneticPr fontId="18" type="noConversion"/>
  </si>
  <si>
    <t>步驟3</t>
    <phoneticPr fontId="18" type="noConversion"/>
  </si>
  <si>
    <t>步驟4</t>
    <phoneticPr fontId="18" type="noConversion"/>
  </si>
  <si>
    <t>步驟5</t>
    <phoneticPr fontId="18" type="noConversion"/>
  </si>
  <si>
    <t>步驟6</t>
    <phoneticPr fontId="18" type="noConversion"/>
  </si>
  <si>
    <t>步驟7</t>
    <phoneticPr fontId="18" type="noConversion"/>
  </si>
  <si>
    <t>註：本表主辦機關為行政院主計總處。</t>
    <phoneticPr fontId="18" type="noConversion"/>
  </si>
  <si>
    <t>機關首長：</t>
    <phoneticPr fontId="18" type="noConversion"/>
  </si>
  <si>
    <t>主辦會計：</t>
    <phoneticPr fontId="18" type="noConversion"/>
  </si>
  <si>
    <t>填表人：</t>
    <phoneticPr fontId="18" type="noConversion"/>
  </si>
  <si>
    <t>合       計</t>
  </si>
  <si>
    <t>否</t>
  </si>
  <si>
    <t>是</t>
  </si>
  <si>
    <t>是否為除外規定
之民間團體</t>
  </si>
  <si>
    <t>處理方式
(如未涉及採購則毋須填列，如採公開招標，請填列得標廠商)</t>
  </si>
  <si>
    <t>有無涉及財物或勞務採購</t>
  </si>
  <si>
    <t>累計撥付金額</t>
  </si>
  <si>
    <t>主辦機關</t>
  </si>
  <si>
    <t>補助對象</t>
  </si>
  <si>
    <t>補助事項或用途</t>
  </si>
  <si>
    <t>工作計畫
科目名稱</t>
  </si>
  <si>
    <t xml:space="preserve">    (本表為季報表)</t>
    <phoneticPr fontId="18" type="noConversion"/>
  </si>
  <si>
    <t>臺中市政府109年度對民間團體補(捐)助經費明細表</t>
    <phoneticPr fontId="18" type="noConversion"/>
  </si>
  <si>
    <t>至109年3月止</t>
    <phoneticPr fontId="18" type="noConversion"/>
  </si>
  <si>
    <t>機關首長：</t>
    <phoneticPr fontId="1" type="noConversion"/>
  </si>
  <si>
    <t>v</t>
    <phoneticPr fontId="1" type="noConversion"/>
  </si>
  <si>
    <t>勞政業務-勞資關係-獎補助費-對國內團體之捐助</t>
    <phoneticPr fontId="18" type="noConversion"/>
  </si>
  <si>
    <t>勞政業務-勞資關係-獎補助費-對國內團體之捐助</t>
    <phoneticPr fontId="18" type="noConversion"/>
  </si>
  <si>
    <t>補助總工會辦理推展會務，健全工會組織運作，強化勞工服務，保障勞工權益等相關活動</t>
  </si>
  <si>
    <t>台中市總工會</t>
    <phoneticPr fontId="18" type="noConversion"/>
  </si>
  <si>
    <t>臺中市政府勞工局</t>
  </si>
  <si>
    <t>無</t>
    <phoneticPr fontId="18" type="noConversion"/>
  </si>
  <si>
    <t>V</t>
  </si>
  <si>
    <t>大臺中職業總工會</t>
    <phoneticPr fontId="18" type="noConversion"/>
  </si>
  <si>
    <t>無</t>
    <phoneticPr fontId="18" type="noConversion"/>
  </si>
  <si>
    <t>補助各勞工相關團體辦理勞工教育</t>
  </si>
  <si>
    <t>台中市總工會</t>
  </si>
  <si>
    <t>勞政業務-勞資關係-獎補助費-對國內團體之捐助</t>
    <phoneticPr fontId="18" type="noConversion"/>
  </si>
  <si>
    <t>台中市營造業職業工會</t>
    <phoneticPr fontId="18" type="noConversion"/>
  </si>
  <si>
    <t>機關代碼及名稱：13000臺中市政府勞工局主管</t>
    <phoneticPr fontId="18" type="noConversion"/>
  </si>
  <si>
    <t>補助基層勞工團體辦理勞工正當休閒活動</t>
    <phoneticPr fontId="18" type="noConversion"/>
  </si>
  <si>
    <t>臺中市西餐服務人員職業工會</t>
    <phoneticPr fontId="18" type="noConversion"/>
  </si>
  <si>
    <t>v</t>
  </si>
  <si>
    <t>勞政業務-勞工福利-獎補助費-對國內團體之捐助</t>
    <phoneticPr fontId="18" type="noConversion"/>
  </si>
  <si>
    <t>無</t>
    <phoneticPr fontId="18" type="noConversion"/>
  </si>
  <si>
    <t>臺中市直轄市病患家事服務職業工會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</si>
</sst>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76" formatCode="_-* #,##0_-;\-* #,##0_-;_-* &quot;-&quot;??_-;_-@_-"/>
    <numFmt numFmtId="177" formatCode="#,##0.00&quot; &quot;;&quot;-&quot;#,##0.00&quot; &quot;;&quot; -&quot;00&quot; &quot;;@&quot; &quot;"/>
    <numFmt numFmtId="178" formatCode="#,##0&quot; &quot;;[Red]&quot;(&quot;#,##0&quot;)&quot;"/>
    <numFmt numFmtId="179" formatCode="#,##0.00&quot; &quot;;#,##0.00&quot; &quot;;&quot;-&quot;#&quot; &quot;;&quot; &quot;@&quot; &quot;"/>
    <numFmt numFmtId="180" formatCode="#,##0&quot; &quot;;#,##0&quot; &quot;;&quot;-&quot;#&quot; &quot;;&quot; &quot;@&quot; &quot;"/>
  </numFmts>
  <fonts count="34" x14ac:knownFonts="1">
    <font>
      <sz val="11"/>
      <name val="標楷體"/>
      <family val="1"/>
      <charset val="136"/>
    </font>
    <font>
      <sz val="9"/>
      <name val="標楷體"/>
      <family val="1"/>
      <charset val="136"/>
    </font>
    <font>
      <sz val="10"/>
      <name val="標楷體"/>
      <family val="4"/>
      <charset val="136"/>
    </font>
    <font>
      <sz val="11"/>
      <name val="標楷體"/>
      <family val="4"/>
      <charset val="136"/>
    </font>
    <font>
      <sz val="12"/>
      <name val="新細明體"/>
      <family val="1"/>
      <charset val="136"/>
    </font>
    <font>
      <b/>
      <sz val="18"/>
      <color indexed="8"/>
      <name val="標楷體"/>
      <family val="4"/>
      <charset val="136"/>
    </font>
    <font>
      <sz val="9"/>
      <name val="細明體"/>
      <family val="3"/>
      <charset val="136"/>
    </font>
    <font>
      <sz val="18"/>
      <color indexed="8"/>
      <name val="標楷體"/>
      <family val="4"/>
      <charset val="136"/>
    </font>
    <font>
      <sz val="12"/>
      <color indexed="8"/>
      <name val="標楷體"/>
      <family val="4"/>
      <charset val="136"/>
    </font>
    <font>
      <sz val="14"/>
      <color indexed="8"/>
      <name val="標楷體"/>
      <family val="4"/>
      <charset val="136"/>
    </font>
    <font>
      <b/>
      <sz val="12"/>
      <color indexed="8"/>
      <name val="標楷體"/>
      <family val="4"/>
      <charset val="136"/>
    </font>
    <font>
      <sz val="12"/>
      <name val="Times New Roman"/>
      <family val="1"/>
    </font>
    <font>
      <sz val="11"/>
      <color indexed="8"/>
      <name val="標楷體"/>
      <family val="4"/>
      <charset val="136"/>
    </font>
    <font>
      <sz val="10"/>
      <color indexed="8"/>
      <name val="標楷體"/>
      <family val="4"/>
      <charset val="136"/>
    </font>
    <font>
      <sz val="12"/>
      <name val="標楷體"/>
      <family val="4"/>
      <charset val="136"/>
    </font>
    <font>
      <sz val="12"/>
      <color indexed="10"/>
      <name val="標楷體"/>
      <family val="4"/>
      <charset val="136"/>
    </font>
    <font>
      <sz val="12"/>
      <color rgb="FF000000"/>
      <name val="新細明體"/>
      <family val="1"/>
      <charset val="136"/>
    </font>
    <font>
      <sz val="12"/>
      <color rgb="FF000000"/>
      <name val="標楷體"/>
      <family val="4"/>
      <charset val="136"/>
    </font>
    <font>
      <sz val="9"/>
      <name val="新細明體"/>
      <family val="1"/>
      <charset val="136"/>
    </font>
    <font>
      <b/>
      <sz val="14"/>
      <name val="Times New Roman"/>
      <family val="1"/>
    </font>
    <font>
      <sz val="10"/>
      <name val="Times New Roman"/>
      <family val="1"/>
    </font>
    <font>
      <sz val="16"/>
      <color indexed="8"/>
      <name val="標楷體"/>
      <family val="4"/>
      <charset val="136"/>
    </font>
    <font>
      <sz val="13"/>
      <color indexed="8"/>
      <name val="標楷體"/>
      <family val="4"/>
      <charset val="136"/>
    </font>
    <font>
      <b/>
      <sz val="16"/>
      <color indexed="8"/>
      <name val="標楷體"/>
      <family val="4"/>
      <charset val="136"/>
    </font>
    <font>
      <b/>
      <u/>
      <sz val="20"/>
      <name val="標楷體"/>
      <family val="4"/>
      <charset val="136"/>
    </font>
    <font>
      <b/>
      <sz val="20"/>
      <name val="標楷體"/>
      <family val="4"/>
      <charset val="136"/>
    </font>
    <font>
      <sz val="20"/>
      <name val="標楷體"/>
      <family val="4"/>
      <charset val="136"/>
    </font>
    <font>
      <sz val="14"/>
      <color rgb="FF000000"/>
      <name val="標楷體"/>
      <family val="4"/>
      <charset val="136"/>
    </font>
    <font>
      <b/>
      <sz val="18"/>
      <color rgb="FF000000"/>
      <name val="標楷體"/>
      <family val="4"/>
      <charset val="136"/>
    </font>
    <font>
      <sz val="9"/>
      <color indexed="81"/>
      <name val="Tahoma"/>
      <family val="2"/>
    </font>
    <font>
      <b/>
      <sz val="12"/>
      <color indexed="81"/>
      <name val="標楷體"/>
      <family val="4"/>
      <charset val="136"/>
    </font>
    <font>
      <sz val="12"/>
      <color theme="1"/>
      <name val="標楷體"/>
      <family val="4"/>
      <charset val="136"/>
    </font>
    <font>
      <sz val="13"/>
      <color rgb="FF000000"/>
      <name val="標楷體"/>
      <family val="4"/>
      <charset val="136"/>
    </font>
    <font>
      <sz val="13"/>
      <color rgb="FF000000"/>
      <name val="新細明體"/>
      <family val="1"/>
      <charset val="136"/>
    </font>
  </fonts>
  <fills count="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thin">
        <color rgb="FF000000"/>
      </diagonal>
    </border>
  </borders>
  <cellStyleXfs count="16">
    <xf numFmtId="0" fontId="0" fillId="0" borderId="0">
      <alignment vertical="center"/>
    </xf>
    <xf numFmtId="0" fontId="4" fillId="0" borderId="0"/>
    <xf numFmtId="0" fontId="4" fillId="0" borderId="0">
      <alignment vertical="center"/>
    </xf>
    <xf numFmtId="43" fontId="4" fillId="0" borderId="0" applyFont="0" applyFill="0" applyBorder="0" applyAlignment="0" applyProtection="0"/>
    <xf numFmtId="0" fontId="16" fillId="0" borderId="0" applyNumberFormat="0" applyFont="0" applyBorder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77" fontId="16" fillId="0" borderId="0" applyFont="0" applyBorder="0" applyProtection="0">
      <alignment vertical="center"/>
    </xf>
    <xf numFmtId="179" fontId="16" fillId="0" borderId="0" applyFont="0" applyBorder="0" applyProtection="0">
      <alignment vertical="center"/>
    </xf>
    <xf numFmtId="0" fontId="4" fillId="0" borderId="0"/>
    <xf numFmtId="0" fontId="16" fillId="0" borderId="0">
      <alignment vertical="center"/>
    </xf>
    <xf numFmtId="0" fontId="4" fillId="0" borderId="0"/>
    <xf numFmtId="43" fontId="4" fillId="0" borderId="0" applyFont="0" applyFill="0" applyBorder="0" applyAlignment="0" applyProtection="0"/>
    <xf numFmtId="0" fontId="4" fillId="0" borderId="0"/>
  </cellStyleXfs>
  <cellXfs count="165">
    <xf numFmtId="0" fontId="0" fillId="0" borderId="0" xfId="0">
      <alignment vertical="center"/>
    </xf>
    <xf numFmtId="0" fontId="5" fillId="0" borderId="0" xfId="1" applyFont="1" applyAlignment="1">
      <alignment horizontal="centerContinuous" vertical="center"/>
    </xf>
    <xf numFmtId="0" fontId="7" fillId="0" borderId="0" xfId="1" applyFont="1" applyAlignment="1">
      <alignment horizontal="centerContinuous" vertical="center"/>
    </xf>
    <xf numFmtId="0" fontId="8" fillId="0" borderId="0" xfId="1" applyFont="1" applyAlignment="1">
      <alignment vertical="center"/>
    </xf>
    <xf numFmtId="0" fontId="8" fillId="0" borderId="0" xfId="1" applyFont="1" applyAlignment="1">
      <alignment horizontal="right" vertical="center"/>
    </xf>
    <xf numFmtId="0" fontId="10" fillId="0" borderId="3" xfId="1" applyFont="1" applyBorder="1" applyAlignment="1">
      <alignment horizontal="centerContinuous" vertical="center"/>
    </xf>
    <xf numFmtId="0" fontId="8" fillId="0" borderId="3" xfId="1" applyFont="1" applyBorder="1" applyAlignment="1">
      <alignment horizontal="centerContinuous" vertical="center"/>
    </xf>
    <xf numFmtId="0" fontId="8" fillId="0" borderId="3" xfId="1" applyFont="1" applyBorder="1" applyAlignment="1">
      <alignment horizontal="center" vertical="center"/>
    </xf>
    <xf numFmtId="0" fontId="12" fillId="0" borderId="3" xfId="1" applyFont="1" applyBorder="1" applyAlignment="1">
      <alignment horizontal="center" vertical="center" wrapText="1"/>
    </xf>
    <xf numFmtId="0" fontId="8" fillId="0" borderId="3" xfId="1" applyFont="1" applyBorder="1" applyAlignment="1">
      <alignment horizontal="center" vertical="center" wrapText="1"/>
    </xf>
    <xf numFmtId="0" fontId="8" fillId="2" borderId="3" xfId="1" applyFont="1" applyFill="1" applyBorder="1" applyAlignment="1">
      <alignment horizontal="centerContinuous" vertical="center"/>
    </xf>
    <xf numFmtId="176" fontId="8" fillId="2" borderId="3" xfId="3" applyNumberFormat="1" applyFont="1" applyFill="1" applyBorder="1" applyAlignment="1">
      <alignment horizontal="center" vertical="center"/>
    </xf>
    <xf numFmtId="0" fontId="8" fillId="2" borderId="0" xfId="1" applyFont="1" applyFill="1" applyAlignment="1">
      <alignment vertical="center"/>
    </xf>
    <xf numFmtId="0" fontId="8" fillId="3" borderId="3" xfId="1" applyFont="1" applyFill="1" applyBorder="1" applyAlignment="1">
      <alignment vertical="center"/>
    </xf>
    <xf numFmtId="176" fontId="14" fillId="3" borderId="3" xfId="3" applyNumberFormat="1" applyFont="1" applyFill="1" applyBorder="1" applyAlignment="1">
      <alignment horizontal="center" vertical="center"/>
    </xf>
    <xf numFmtId="176" fontId="8" fillId="3" borderId="3" xfId="3" applyNumberFormat="1" applyFont="1" applyFill="1" applyBorder="1" applyAlignment="1">
      <alignment horizontal="center" vertical="center"/>
    </xf>
    <xf numFmtId="0" fontId="8" fillId="3" borderId="0" xfId="1" applyFont="1" applyFill="1" applyAlignment="1">
      <alignment vertical="center"/>
    </xf>
    <xf numFmtId="0" fontId="8" fillId="4" borderId="3" xfId="1" applyFont="1" applyFill="1" applyBorder="1" applyAlignment="1">
      <alignment vertical="center"/>
    </xf>
    <xf numFmtId="0" fontId="8" fillId="4" borderId="3" xfId="1" applyFont="1" applyFill="1" applyBorder="1" applyAlignment="1">
      <alignment horizontal="left" vertical="center"/>
    </xf>
    <xf numFmtId="176" fontId="14" fillId="4" borderId="3" xfId="3" applyNumberFormat="1" applyFont="1" applyFill="1" applyBorder="1" applyAlignment="1">
      <alignment horizontal="center" vertical="center"/>
    </xf>
    <xf numFmtId="176" fontId="8" fillId="4" borderId="3" xfId="3" applyNumberFormat="1" applyFont="1" applyFill="1" applyBorder="1" applyAlignment="1">
      <alignment horizontal="center" vertical="center"/>
    </xf>
    <xf numFmtId="0" fontId="8" fillId="4" borderId="0" xfId="1" applyFont="1" applyFill="1" applyAlignment="1">
      <alignment vertical="center"/>
    </xf>
    <xf numFmtId="0" fontId="8" fillId="0" borderId="3" xfId="1" applyFont="1" applyBorder="1" applyAlignment="1">
      <alignment vertical="center"/>
    </xf>
    <xf numFmtId="0" fontId="15" fillId="0" borderId="3" xfId="1" applyFont="1" applyBorder="1" applyAlignment="1">
      <alignment horizontal="left" vertical="center"/>
    </xf>
    <xf numFmtId="176" fontId="14" fillId="0" borderId="3" xfId="3" applyNumberFormat="1" applyFont="1" applyBorder="1" applyAlignment="1">
      <alignment horizontal="center" vertical="center"/>
    </xf>
    <xf numFmtId="176" fontId="14" fillId="0" borderId="3" xfId="3" applyNumberFormat="1" applyFont="1" applyFill="1" applyBorder="1" applyAlignment="1">
      <alignment horizontal="center" vertical="center"/>
    </xf>
    <xf numFmtId="176" fontId="8" fillId="0" borderId="3" xfId="3" applyNumberFormat="1" applyFont="1" applyFill="1" applyBorder="1" applyAlignment="1">
      <alignment horizontal="center" vertical="center"/>
    </xf>
    <xf numFmtId="0" fontId="14" fillId="0" borderId="3" xfId="1" applyFont="1" applyBorder="1" applyAlignment="1">
      <alignment vertical="center"/>
    </xf>
    <xf numFmtId="0" fontId="14" fillId="0" borderId="0" xfId="1" applyFont="1" applyAlignment="1">
      <alignment vertical="center"/>
    </xf>
    <xf numFmtId="0" fontId="8" fillId="0" borderId="3" xfId="1" applyFont="1" applyBorder="1" applyAlignment="1">
      <alignment horizontal="left" vertical="center"/>
    </xf>
    <xf numFmtId="0" fontId="14" fillId="0" borderId="3" xfId="1" applyFont="1" applyBorder="1" applyAlignment="1">
      <alignment horizontal="left" vertical="center"/>
    </xf>
    <xf numFmtId="0" fontId="14" fillId="0" borderId="3" xfId="1" applyFont="1" applyBorder="1" applyAlignment="1">
      <alignment horizontal="left" vertical="center" wrapText="1"/>
    </xf>
    <xf numFmtId="0" fontId="8" fillId="4" borderId="3" xfId="1" applyFont="1" applyFill="1" applyBorder="1" applyAlignment="1">
      <alignment horizontal="left" vertical="center" wrapText="1"/>
    </xf>
    <xf numFmtId="0" fontId="15" fillId="0" borderId="3" xfId="1" applyFont="1" applyBorder="1" applyAlignment="1">
      <alignment horizontal="left" vertical="center" wrapText="1"/>
    </xf>
    <xf numFmtId="0" fontId="8" fillId="0" borderId="3" xfId="1" applyFont="1" applyBorder="1" applyAlignment="1">
      <alignment horizontal="left" vertical="center" wrapText="1"/>
    </xf>
    <xf numFmtId="176" fontId="14" fillId="5" borderId="3" xfId="3" applyNumberFormat="1" applyFont="1" applyFill="1" applyBorder="1" applyAlignment="1">
      <alignment horizontal="center" vertical="center"/>
    </xf>
    <xf numFmtId="0" fontId="8" fillId="6" borderId="3" xfId="1" applyFont="1" applyFill="1" applyBorder="1" applyAlignment="1">
      <alignment vertical="center"/>
    </xf>
    <xf numFmtId="0" fontId="8" fillId="6" borderId="3" xfId="1" applyFont="1" applyFill="1" applyBorder="1" applyAlignment="1">
      <alignment horizontal="left" vertical="center" wrapText="1"/>
    </xf>
    <xf numFmtId="176" fontId="8" fillId="6" borderId="3" xfId="3" applyNumberFormat="1" applyFont="1" applyFill="1" applyBorder="1" applyAlignment="1">
      <alignment horizontal="center" vertical="center"/>
    </xf>
    <xf numFmtId="0" fontId="8" fillId="6" borderId="0" xfId="1" applyFont="1" applyFill="1" applyAlignment="1">
      <alignment vertical="center"/>
    </xf>
    <xf numFmtId="0" fontId="17" fillId="0" borderId="4" xfId="4" applyFont="1" applyBorder="1" applyAlignment="1">
      <alignment horizontal="left" vertical="center" wrapText="1"/>
    </xf>
    <xf numFmtId="176" fontId="8" fillId="0" borderId="3" xfId="5" applyNumberFormat="1" applyFont="1" applyFill="1" applyBorder="1" applyAlignment="1">
      <alignment horizontal="center" vertical="center"/>
    </xf>
    <xf numFmtId="176" fontId="8" fillId="0" borderId="3" xfId="3" applyNumberFormat="1" applyFont="1" applyFill="1" applyBorder="1" applyAlignment="1">
      <alignment horizontal="right" vertical="center"/>
    </xf>
    <xf numFmtId="176" fontId="8" fillId="0" borderId="3" xfId="6" applyNumberFormat="1" applyFont="1" applyFill="1" applyBorder="1" applyAlignment="1">
      <alignment horizontal="center" vertical="center"/>
    </xf>
    <xf numFmtId="176" fontId="8" fillId="0" borderId="3" xfId="7" applyNumberFormat="1" applyFont="1" applyFill="1" applyBorder="1" applyAlignment="1">
      <alignment horizontal="center" vertical="center"/>
    </xf>
    <xf numFmtId="49" fontId="17" fillId="0" borderId="4" xfId="8" applyNumberFormat="1" applyFont="1" applyBorder="1" applyAlignment="1">
      <alignment horizontal="left" vertical="center" wrapText="1" indent="2"/>
    </xf>
    <xf numFmtId="49" fontId="17" fillId="0" borderId="0" xfId="8" applyNumberFormat="1" applyFont="1" applyAlignment="1">
      <alignment horizontal="left" vertical="center" wrapText="1" indent="2"/>
    </xf>
    <xf numFmtId="0" fontId="17" fillId="0" borderId="4" xfId="1" applyFont="1" applyBorder="1" applyAlignment="1">
      <alignment horizontal="left" vertical="center" wrapText="1"/>
    </xf>
    <xf numFmtId="178" fontId="17" fillId="0" borderId="3" xfId="9" applyNumberFormat="1" applyFont="1" applyBorder="1" applyAlignment="1">
      <alignment horizontal="right" vertical="center"/>
    </xf>
    <xf numFmtId="43" fontId="17" fillId="0" borderId="3" xfId="9" applyNumberFormat="1" applyFont="1" applyBorder="1" applyAlignment="1">
      <alignment horizontal="right" vertical="center"/>
    </xf>
    <xf numFmtId="43" fontId="17" fillId="0" borderId="3" xfId="9" applyNumberFormat="1" applyFont="1" applyBorder="1" applyAlignment="1">
      <alignment horizontal="center" vertical="center"/>
    </xf>
    <xf numFmtId="0" fontId="3" fillId="0" borderId="3" xfId="1" applyFont="1" applyBorder="1" applyAlignment="1">
      <alignment vertical="center"/>
    </xf>
    <xf numFmtId="0" fontId="3" fillId="0" borderId="3" xfId="1" applyFont="1" applyBorder="1" applyAlignment="1">
      <alignment horizontal="left" vertical="center" wrapText="1"/>
    </xf>
    <xf numFmtId="176" fontId="3" fillId="0" borderId="3" xfId="3" applyNumberFormat="1" applyFont="1" applyFill="1" applyBorder="1" applyAlignment="1">
      <alignment horizontal="right" vertical="center"/>
    </xf>
    <xf numFmtId="0" fontId="3" fillId="0" borderId="0" xfId="1" applyFont="1" applyAlignment="1">
      <alignment vertical="center"/>
    </xf>
    <xf numFmtId="0" fontId="8" fillId="0" borderId="0" xfId="8" applyFont="1" applyAlignment="1">
      <alignment vertical="center"/>
    </xf>
    <xf numFmtId="0" fontId="8" fillId="0" borderId="0" xfId="1" applyFont="1" applyAlignment="1">
      <alignment horizontal="left" vertical="center"/>
    </xf>
    <xf numFmtId="0" fontId="8" fillId="0" borderId="0" xfId="1" applyFont="1" applyAlignment="1">
      <alignment horizontal="left" vertical="center" indent="3"/>
    </xf>
    <xf numFmtId="0" fontId="8" fillId="0" borderId="5" xfId="1" applyFont="1" applyBorder="1" applyAlignment="1">
      <alignment horizontal="centerContinuous" vertical="center"/>
    </xf>
    <xf numFmtId="0" fontId="12" fillId="0" borderId="5" xfId="1" applyFont="1" applyBorder="1" applyAlignment="1">
      <alignment horizontal="center" vertical="center" wrapText="1"/>
    </xf>
    <xf numFmtId="0" fontId="8" fillId="0" borderId="3" xfId="1" applyFont="1" applyBorder="1" applyAlignment="1">
      <alignment horizontal="left" vertical="center" indent="1"/>
    </xf>
    <xf numFmtId="176" fontId="8" fillId="0" borderId="3" xfId="3" applyNumberFormat="1" applyFont="1" applyBorder="1" applyAlignment="1">
      <alignment vertical="center"/>
    </xf>
    <xf numFmtId="0" fontId="8" fillId="0" borderId="3" xfId="1" applyFont="1" applyBorder="1" applyAlignment="1">
      <alignment horizontal="left" vertical="center" indent="2"/>
    </xf>
    <xf numFmtId="0" fontId="5" fillId="0" borderId="0" xfId="8" applyFont="1" applyAlignment="1">
      <alignment horizontal="centerContinuous" vertical="center"/>
    </xf>
    <xf numFmtId="0" fontId="8" fillId="0" borderId="0" xfId="8" applyFont="1" applyAlignment="1">
      <alignment horizontal="centerContinuous" vertical="center" wrapText="1"/>
    </xf>
    <xf numFmtId="0" fontId="8" fillId="0" borderId="0" xfId="8" applyFont="1" applyAlignment="1">
      <alignment vertical="center" wrapText="1"/>
    </xf>
    <xf numFmtId="0" fontId="9" fillId="0" borderId="0" xfId="8" applyFont="1" applyAlignment="1">
      <alignment horizontal="centerContinuous" vertical="center"/>
    </xf>
    <xf numFmtId="0" fontId="21" fillId="0" borderId="0" xfId="8" applyFont="1" applyAlignment="1">
      <alignment horizontal="center" vertical="center"/>
    </xf>
    <xf numFmtId="0" fontId="7" fillId="0" borderId="0" xfId="8" applyFont="1" applyAlignment="1">
      <alignment horizontal="center" vertical="center"/>
    </xf>
    <xf numFmtId="0" fontId="13" fillId="0" borderId="0" xfId="8" applyFont="1" applyAlignment="1">
      <alignment horizontal="right" vertical="center" wrapText="1"/>
    </xf>
    <xf numFmtId="0" fontId="9" fillId="0" borderId="3" xfId="8" applyFont="1" applyBorder="1" applyAlignment="1">
      <alignment horizontal="distributed" vertical="center" wrapText="1"/>
    </xf>
    <xf numFmtId="0" fontId="9" fillId="0" borderId="13" xfId="8" applyFont="1" applyBorder="1" applyAlignment="1">
      <alignment horizontal="distributed" vertical="center" wrapText="1"/>
    </xf>
    <xf numFmtId="176" fontId="9" fillId="7" borderId="3" xfId="8" applyNumberFormat="1" applyFont="1" applyFill="1" applyBorder="1" applyAlignment="1">
      <alignment horizontal="distributed" vertical="center" wrapText="1"/>
    </xf>
    <xf numFmtId="176" fontId="9" fillId="7" borderId="13" xfId="8" applyNumberFormat="1" applyFont="1" applyFill="1" applyBorder="1" applyAlignment="1">
      <alignment horizontal="distributed" vertical="center" wrapText="1"/>
    </xf>
    <xf numFmtId="176" fontId="22" fillId="7" borderId="3" xfId="3" applyNumberFormat="1" applyFont="1" applyFill="1" applyBorder="1" applyAlignment="1">
      <alignment horizontal="center" vertical="center" wrapText="1"/>
    </xf>
    <xf numFmtId="176" fontId="8" fillId="7" borderId="3" xfId="3" applyNumberFormat="1" applyFont="1" applyFill="1" applyBorder="1" applyAlignment="1">
      <alignment horizontal="center" vertical="center" wrapText="1"/>
    </xf>
    <xf numFmtId="176" fontId="8" fillId="7" borderId="13" xfId="3" applyNumberFormat="1" applyFont="1" applyFill="1" applyBorder="1" applyAlignment="1">
      <alignment horizontal="center" vertical="center" wrapText="1"/>
    </xf>
    <xf numFmtId="0" fontId="8" fillId="8" borderId="12" xfId="8" applyFont="1" applyFill="1" applyBorder="1" applyAlignment="1">
      <alignment horizontal="center" vertical="center" wrapText="1"/>
    </xf>
    <xf numFmtId="0" fontId="8" fillId="8" borderId="3" xfId="8" applyFont="1" applyFill="1" applyBorder="1" applyAlignment="1">
      <alignment horizontal="left" vertical="center" wrapText="1"/>
    </xf>
    <xf numFmtId="176" fontId="8" fillId="8" borderId="3" xfId="3" applyNumberFormat="1" applyFont="1" applyFill="1" applyBorder="1" applyAlignment="1">
      <alignment horizontal="center" vertical="center" wrapText="1"/>
    </xf>
    <xf numFmtId="176" fontId="8" fillId="8" borderId="13" xfId="3" applyNumberFormat="1" applyFont="1" applyFill="1" applyBorder="1" applyAlignment="1">
      <alignment horizontal="center" vertical="center" wrapText="1"/>
    </xf>
    <xf numFmtId="0" fontId="8" fillId="0" borderId="12" xfId="8" applyFont="1" applyBorder="1" applyAlignment="1">
      <alignment horizontal="center" vertical="center" wrapText="1"/>
    </xf>
    <xf numFmtId="0" fontId="8" fillId="0" borderId="3" xfId="8" applyFont="1" applyBorder="1" applyAlignment="1">
      <alignment horizontal="left" vertical="center" wrapText="1"/>
    </xf>
    <xf numFmtId="0" fontId="14" fillId="0" borderId="3" xfId="8" applyFont="1" applyBorder="1" applyAlignment="1">
      <alignment horizontal="left" vertical="center" wrapText="1"/>
    </xf>
    <xf numFmtId="176" fontId="14" fillId="5" borderId="3" xfId="3" applyNumberFormat="1" applyFont="1" applyFill="1" applyBorder="1" applyAlignment="1">
      <alignment horizontal="center" vertical="center" wrapText="1"/>
    </xf>
    <xf numFmtId="0" fontId="2" fillId="5" borderId="3" xfId="3" applyNumberFormat="1" applyFont="1" applyFill="1" applyBorder="1" applyAlignment="1">
      <alignment horizontal="left" vertical="center" wrapText="1"/>
    </xf>
    <xf numFmtId="176" fontId="8" fillId="0" borderId="3" xfId="3" applyNumberFormat="1" applyFont="1" applyFill="1" applyBorder="1" applyAlignment="1">
      <alignment horizontal="center" vertical="center" wrapText="1"/>
    </xf>
    <xf numFmtId="176" fontId="8" fillId="0" borderId="13" xfId="3" applyNumberFormat="1" applyFont="1" applyFill="1" applyBorder="1" applyAlignment="1">
      <alignment horizontal="center" vertical="center" wrapText="1"/>
    </xf>
    <xf numFmtId="176" fontId="2" fillId="0" borderId="3" xfId="3" applyNumberFormat="1" applyFont="1" applyFill="1" applyBorder="1" applyAlignment="1">
      <alignment horizontal="left" vertical="center" wrapText="1"/>
    </xf>
    <xf numFmtId="176" fontId="14" fillId="0" borderId="3" xfId="3" applyNumberFormat="1" applyFont="1" applyFill="1" applyBorder="1" applyAlignment="1">
      <alignment horizontal="center" vertical="center" wrapText="1"/>
    </xf>
    <xf numFmtId="176" fontId="14" fillId="0" borderId="13" xfId="3" applyNumberFormat="1" applyFont="1" applyFill="1" applyBorder="1" applyAlignment="1">
      <alignment horizontal="center" vertical="center" wrapText="1"/>
    </xf>
    <xf numFmtId="0" fontId="14" fillId="0" borderId="0" xfId="8" applyFont="1" applyAlignment="1">
      <alignment vertical="center" wrapText="1"/>
    </xf>
    <xf numFmtId="0" fontId="14" fillId="8" borderId="12" xfId="8" applyFont="1" applyFill="1" applyBorder="1" applyAlignment="1">
      <alignment horizontal="center" vertical="center" wrapText="1"/>
    </xf>
    <xf numFmtId="0" fontId="14" fillId="8" borderId="3" xfId="8" applyFont="1" applyFill="1" applyBorder="1" applyAlignment="1">
      <alignment horizontal="left" vertical="center" wrapText="1"/>
    </xf>
    <xf numFmtId="176" fontId="14" fillId="8" borderId="3" xfId="3" applyNumberFormat="1" applyFont="1" applyFill="1" applyBorder="1" applyAlignment="1">
      <alignment horizontal="center" vertical="center" wrapText="1"/>
    </xf>
    <xf numFmtId="0" fontId="2" fillId="8" borderId="3" xfId="3" applyNumberFormat="1" applyFont="1" applyFill="1" applyBorder="1" applyAlignment="1">
      <alignment horizontal="left" vertical="center" wrapText="1"/>
    </xf>
    <xf numFmtId="0" fontId="14" fillId="0" borderId="12" xfId="8" applyFont="1" applyBorder="1" applyAlignment="1">
      <alignment horizontal="center" vertical="center" wrapText="1"/>
    </xf>
    <xf numFmtId="0" fontId="2" fillId="0" borderId="3" xfId="3" applyNumberFormat="1" applyFont="1" applyFill="1" applyBorder="1" applyAlignment="1">
      <alignment horizontal="left" vertical="center" wrapText="1"/>
    </xf>
    <xf numFmtId="0" fontId="14" fillId="0" borderId="14" xfId="8" applyFont="1" applyBorder="1" applyAlignment="1">
      <alignment horizontal="center" vertical="center" wrapText="1"/>
    </xf>
    <xf numFmtId="0" fontId="14" fillId="0" borderId="15" xfId="8" applyFont="1" applyBorder="1" applyAlignment="1">
      <alignment horizontal="left" vertical="center" wrapText="1"/>
    </xf>
    <xf numFmtId="176" fontId="8" fillId="0" borderId="15" xfId="3" applyNumberFormat="1" applyFont="1" applyFill="1" applyBorder="1" applyAlignment="1">
      <alignment horizontal="center" vertical="center" wrapText="1"/>
    </xf>
    <xf numFmtId="176" fontId="8" fillId="0" borderId="16" xfId="3" applyNumberFormat="1" applyFont="1" applyFill="1" applyBorder="1" applyAlignment="1">
      <alignment horizontal="center" vertical="center" wrapText="1"/>
    </xf>
    <xf numFmtId="0" fontId="17" fillId="0" borderId="0" xfId="4" applyFont="1" applyAlignment="1">
      <alignment vertical="center"/>
    </xf>
    <xf numFmtId="0" fontId="17" fillId="0" borderId="0" xfId="4" applyFont="1" applyAlignment="1">
      <alignment horizontal="left" vertical="center"/>
    </xf>
    <xf numFmtId="180" fontId="17" fillId="0" borderId="0" xfId="10" applyNumberFormat="1" applyFont="1" applyAlignment="1">
      <alignment horizontal="center" vertical="center"/>
    </xf>
    <xf numFmtId="0" fontId="24" fillId="0" borderId="0" xfId="11" applyFont="1" applyAlignment="1">
      <alignment vertical="center"/>
    </xf>
    <xf numFmtId="0" fontId="4" fillId="0" borderId="0" xfId="11" applyAlignment="1">
      <alignment vertical="center"/>
    </xf>
    <xf numFmtId="0" fontId="4" fillId="0" borderId="0" xfId="11"/>
    <xf numFmtId="0" fontId="25" fillId="0" borderId="0" xfId="11" applyFont="1" applyAlignment="1">
      <alignment vertical="center"/>
    </xf>
    <xf numFmtId="0" fontId="26" fillId="0" borderId="0" xfId="11" applyFont="1" applyAlignment="1">
      <alignment vertical="center"/>
    </xf>
    <xf numFmtId="0" fontId="16" fillId="0" borderId="0" xfId="12">
      <alignment vertical="center"/>
    </xf>
    <xf numFmtId="0" fontId="17" fillId="0" borderId="0" xfId="12" applyFont="1" applyAlignment="1">
      <alignment vertical="center" wrapText="1"/>
    </xf>
    <xf numFmtId="0" fontId="27" fillId="0" borderId="0" xfId="12" applyFont="1" applyAlignment="1">
      <alignment vertical="center" wrapText="1"/>
    </xf>
    <xf numFmtId="0" fontId="27" fillId="0" borderId="0" xfId="12" applyFont="1" applyAlignment="1">
      <alignment horizontal="center" vertical="center" wrapText="1"/>
    </xf>
    <xf numFmtId="0" fontId="27" fillId="0" borderId="0" xfId="12" applyFont="1">
      <alignment vertical="center"/>
    </xf>
    <xf numFmtId="0" fontId="9" fillId="0" borderId="0" xfId="13" applyFont="1" applyAlignment="1">
      <alignment vertical="center" wrapText="1"/>
    </xf>
    <xf numFmtId="176" fontId="9" fillId="0" borderId="17" xfId="14" applyNumberFormat="1" applyFont="1" applyBorder="1" applyAlignment="1">
      <alignment horizontal="center" vertical="center" wrapText="1"/>
    </xf>
    <xf numFmtId="176" fontId="9" fillId="0" borderId="0" xfId="14" applyNumberFormat="1" applyFont="1" applyAlignment="1">
      <alignment horizontal="center" vertical="center"/>
    </xf>
    <xf numFmtId="0" fontId="9" fillId="0" borderId="0" xfId="15" applyFont="1" applyAlignment="1">
      <alignment vertical="center"/>
    </xf>
    <xf numFmtId="180" fontId="27" fillId="0" borderId="4" xfId="10" applyNumberFormat="1" applyFont="1" applyBorder="1" applyAlignment="1">
      <alignment horizontal="center" vertical="center" wrapText="1"/>
    </xf>
    <xf numFmtId="180" fontId="17" fillId="0" borderId="4" xfId="10" applyNumberFormat="1" applyFont="1" applyBorder="1" applyAlignment="1">
      <alignment horizontal="center" vertical="center" wrapText="1"/>
    </xf>
    <xf numFmtId="180" fontId="27" fillId="0" borderId="3" xfId="10" applyNumberFormat="1" applyFont="1" applyBorder="1" applyAlignment="1">
      <alignment horizontal="center" vertical="center" wrapText="1"/>
    </xf>
    <xf numFmtId="180" fontId="27" fillId="3" borderId="4" xfId="10" applyNumberFormat="1" applyFont="1" applyFill="1" applyBorder="1" applyAlignment="1">
      <alignment horizontal="center" vertical="center" wrapText="1"/>
    </xf>
    <xf numFmtId="0" fontId="27" fillId="0" borderId="4" xfId="12" applyFont="1" applyBorder="1" applyAlignment="1">
      <alignment horizontal="center" vertical="center" wrapText="1"/>
    </xf>
    <xf numFmtId="180" fontId="17" fillId="0" borderId="0" xfId="10" applyNumberFormat="1" applyFont="1" applyAlignment="1">
      <alignment horizontal="left" vertical="center"/>
    </xf>
    <xf numFmtId="0" fontId="17" fillId="0" borderId="0" xfId="4" applyFont="1" applyAlignment="1">
      <alignment horizontal="center" vertical="center"/>
    </xf>
    <xf numFmtId="0" fontId="17" fillId="0" borderId="0" xfId="12" applyFont="1" applyAlignment="1">
      <alignment horizontal="center" vertical="center" wrapText="1"/>
    </xf>
    <xf numFmtId="180" fontId="17" fillId="0" borderId="4" xfId="10" applyNumberFormat="1" applyFont="1" applyBorder="1" applyAlignment="1">
      <alignment horizontal="left" vertical="center" wrapText="1"/>
    </xf>
    <xf numFmtId="0" fontId="31" fillId="0" borderId="3" xfId="0" applyFont="1" applyBorder="1" applyAlignment="1">
      <alignment horizontal="left" vertical="center" wrapText="1"/>
    </xf>
    <xf numFmtId="0" fontId="31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32" fillId="0" borderId="0" xfId="12" applyFont="1" applyAlignment="1">
      <alignment horizontal="left" vertical="center"/>
    </xf>
    <xf numFmtId="0" fontId="32" fillId="0" borderId="0" xfId="12" applyFont="1" applyAlignment="1">
      <alignment horizontal="center" vertical="center"/>
    </xf>
    <xf numFmtId="0" fontId="32" fillId="0" borderId="0" xfId="12" applyFont="1" applyAlignment="1">
      <alignment horizontal="right" vertical="center"/>
    </xf>
    <xf numFmtId="0" fontId="32" fillId="0" borderId="0" xfId="12" applyFont="1" applyAlignment="1">
      <alignment vertical="center" wrapText="1"/>
    </xf>
    <xf numFmtId="0" fontId="33" fillId="0" borderId="0" xfId="12" applyFont="1">
      <alignment vertical="center"/>
    </xf>
    <xf numFmtId="0" fontId="12" fillId="0" borderId="3" xfId="1" applyFont="1" applyBorder="1" applyAlignment="1">
      <alignment horizontal="center" vertical="center" wrapText="1"/>
    </xf>
    <xf numFmtId="0" fontId="8" fillId="0" borderId="3" xfId="1" applyFont="1" applyBorder="1" applyAlignment="1">
      <alignment horizontal="center" vertical="center" wrapText="1"/>
    </xf>
    <xf numFmtId="0" fontId="8" fillId="0" borderId="3" xfId="1" applyFont="1" applyBorder="1" applyAlignment="1">
      <alignment vertical="center" wrapText="1"/>
    </xf>
    <xf numFmtId="0" fontId="8" fillId="0" borderId="3" xfId="2" applyFont="1" applyBorder="1" applyAlignment="1">
      <alignment vertical="center" wrapText="1"/>
    </xf>
    <xf numFmtId="0" fontId="8" fillId="0" borderId="3" xfId="2" applyFont="1" applyBorder="1" applyAlignment="1">
      <alignment horizontal="center" vertical="center" wrapText="1"/>
    </xf>
    <xf numFmtId="0" fontId="23" fillId="0" borderId="0" xfId="1" applyFont="1" applyAlignment="1">
      <alignment horizontal="center" vertical="center"/>
    </xf>
    <xf numFmtId="0" fontId="9" fillId="0" borderId="2" xfId="1" applyFont="1" applyBorder="1" applyAlignment="1">
      <alignment horizontal="center" vertical="center" wrapText="1"/>
    </xf>
    <xf numFmtId="0" fontId="8" fillId="0" borderId="3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 wrapText="1"/>
    </xf>
    <xf numFmtId="0" fontId="8" fillId="0" borderId="5" xfId="1" applyFont="1" applyBorder="1" applyAlignment="1">
      <alignment horizontal="center" vertical="center" wrapText="1"/>
    </xf>
    <xf numFmtId="0" fontId="8" fillId="0" borderId="6" xfId="2" applyFont="1" applyBorder="1">
      <alignment vertical="center"/>
    </xf>
    <xf numFmtId="0" fontId="8" fillId="0" borderId="7" xfId="1" applyFont="1" applyBorder="1" applyAlignment="1">
      <alignment horizontal="center" vertical="center" wrapText="1"/>
    </xf>
    <xf numFmtId="0" fontId="8" fillId="0" borderId="8" xfId="1" applyFont="1" applyBorder="1" applyAlignment="1">
      <alignment vertical="center" wrapText="1"/>
    </xf>
    <xf numFmtId="0" fontId="23" fillId="0" borderId="0" xfId="8" applyFont="1" applyAlignment="1">
      <alignment horizontal="center" vertical="center"/>
    </xf>
    <xf numFmtId="0" fontId="9" fillId="0" borderId="10" xfId="8" applyFont="1" applyBorder="1" applyAlignment="1">
      <alignment horizontal="center" vertical="center" wrapText="1"/>
    </xf>
    <xf numFmtId="0" fontId="9" fillId="0" borderId="10" xfId="8" applyFont="1" applyBorder="1" applyAlignment="1">
      <alignment horizontal="distributed" vertical="center" wrapText="1"/>
    </xf>
    <xf numFmtId="0" fontId="9" fillId="0" borderId="11" xfId="8" applyFont="1" applyBorder="1" applyAlignment="1">
      <alignment horizontal="distributed" vertical="center" wrapText="1"/>
    </xf>
    <xf numFmtId="0" fontId="9" fillId="7" borderId="12" xfId="8" applyFont="1" applyFill="1" applyBorder="1" applyAlignment="1">
      <alignment horizontal="center" vertical="center" wrapText="1"/>
    </xf>
    <xf numFmtId="0" fontId="9" fillId="7" borderId="3" xfId="8" applyFont="1" applyFill="1" applyBorder="1" applyAlignment="1">
      <alignment horizontal="center" vertical="center" wrapText="1"/>
    </xf>
    <xf numFmtId="0" fontId="21" fillId="0" borderId="0" xfId="8" applyFont="1" applyAlignment="1">
      <alignment horizontal="center" vertical="center"/>
    </xf>
    <xf numFmtId="0" fontId="8" fillId="0" borderId="0" xfId="8" applyFont="1" applyAlignment="1">
      <alignment horizontal="center" vertical="center"/>
    </xf>
    <xf numFmtId="0" fontId="9" fillId="0" borderId="9" xfId="8" applyFont="1" applyBorder="1" applyAlignment="1">
      <alignment horizontal="center" vertical="center" wrapText="1"/>
    </xf>
    <xf numFmtId="0" fontId="9" fillId="0" borderId="12" xfId="8" applyFont="1" applyBorder="1" applyAlignment="1">
      <alignment horizontal="center" vertical="center" wrapText="1"/>
    </xf>
    <xf numFmtId="0" fontId="9" fillId="0" borderId="3" xfId="8" applyFont="1" applyBorder="1" applyAlignment="1">
      <alignment horizontal="distributed" vertical="center" wrapText="1"/>
    </xf>
    <xf numFmtId="0" fontId="28" fillId="0" borderId="0" xfId="12" applyFont="1" applyAlignment="1">
      <alignment horizontal="center" vertical="center"/>
    </xf>
    <xf numFmtId="0" fontId="32" fillId="0" borderId="1" xfId="12" applyFont="1" applyBorder="1" applyAlignment="1">
      <alignment horizontal="center" vertical="center"/>
    </xf>
    <xf numFmtId="0" fontId="27" fillId="0" borderId="4" xfId="12" applyFont="1" applyBorder="1" applyAlignment="1">
      <alignment horizontal="center" vertical="center" wrapText="1"/>
    </xf>
    <xf numFmtId="0" fontId="27" fillId="3" borderId="4" xfId="12" applyFont="1" applyFill="1" applyBorder="1" applyAlignment="1">
      <alignment horizontal="center" vertical="center" wrapText="1"/>
    </xf>
    <xf numFmtId="0" fontId="16" fillId="3" borderId="18" xfId="12" applyFill="1" applyBorder="1">
      <alignment vertical="center"/>
    </xf>
  </cellXfs>
  <cellStyles count="16">
    <cellStyle name="Excel_BuiltIn_Comma 3" xfId="10"/>
    <cellStyle name="一般" xfId="0" builtinId="0"/>
    <cellStyle name="一般 10" xfId="11"/>
    <cellStyle name="一般 2" xfId="8"/>
    <cellStyle name="一般 2 6" xfId="13"/>
    <cellStyle name="一般 3" xfId="12"/>
    <cellStyle name="一般_95考核表-1" xfId="1"/>
    <cellStyle name="一般_95考核表-1 2" xfId="4"/>
    <cellStyle name="一般_95考核表-1 4" xfId="15"/>
    <cellStyle name="一般_Book1" xfId="2"/>
    <cellStyle name="千分位 2" xfId="3"/>
    <cellStyle name="千分位 2 2 2 2" xfId="9"/>
    <cellStyle name="千分位 2 7" xfId="14"/>
    <cellStyle name="千分位 3" xfId="6"/>
    <cellStyle name="千分位 4" xfId="5"/>
    <cellStyle name="千分位 5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45720</xdr:rowOff>
    </xdr:from>
    <xdr:to>
      <xdr:col>13</xdr:col>
      <xdr:colOff>396240</xdr:colOff>
      <xdr:row>26</xdr:row>
      <xdr:rowOff>190500</xdr:rowOff>
    </xdr:to>
    <xdr:pic>
      <xdr:nvPicPr>
        <xdr:cNvPr id="2" name="圖片 1" descr="表1-1.png">
          <a:extLst>
            <a:ext uri="{FF2B5EF4-FFF2-40B4-BE49-F238E27FC236}">
              <a16:creationId xmlns="" xmlns:a16="http://schemas.microsoft.com/office/drawing/2014/main" id="{A50531F8-66C0-4828-97C5-1BB4DF2F3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398145"/>
          <a:ext cx="9142095" cy="5383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13</xdr:col>
      <xdr:colOff>350520</xdr:colOff>
      <xdr:row>26</xdr:row>
      <xdr:rowOff>144780</xdr:rowOff>
    </xdr:to>
    <xdr:pic>
      <xdr:nvPicPr>
        <xdr:cNvPr id="3" name="圖片 2" descr="表1-1.png">
          <a:extLst>
            <a:ext uri="{FF2B5EF4-FFF2-40B4-BE49-F238E27FC236}">
              <a16:creationId xmlns="" xmlns:a16="http://schemas.microsoft.com/office/drawing/2014/main" id="{32306A95-CC22-4C18-8B79-39A318AF0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9142095" cy="5383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13</xdr:col>
      <xdr:colOff>335280</xdr:colOff>
      <xdr:row>58</xdr:row>
      <xdr:rowOff>160020</xdr:rowOff>
    </xdr:to>
    <xdr:pic>
      <xdr:nvPicPr>
        <xdr:cNvPr id="4" name="圖片 3" descr="表2-1.png">
          <a:extLst>
            <a:ext uri="{FF2B5EF4-FFF2-40B4-BE49-F238E27FC236}">
              <a16:creationId xmlns="" xmlns:a16="http://schemas.microsoft.com/office/drawing/2014/main" id="{812DDFAA-304E-494A-9923-EE70592F0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91350"/>
          <a:ext cx="9126855" cy="5608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13</xdr:col>
      <xdr:colOff>365760</xdr:colOff>
      <xdr:row>91</xdr:row>
      <xdr:rowOff>0</xdr:rowOff>
    </xdr:to>
    <xdr:pic>
      <xdr:nvPicPr>
        <xdr:cNvPr id="5" name="圖片 4" descr="表3-1.png">
          <a:extLst>
            <a:ext uri="{FF2B5EF4-FFF2-40B4-BE49-F238E27FC236}">
              <a16:creationId xmlns="" xmlns:a16="http://schemas.microsoft.com/office/drawing/2014/main" id="{64B3A98E-BEFD-4E90-AF67-6BE494366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0275"/>
          <a:ext cx="9157335" cy="586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13</xdr:col>
      <xdr:colOff>419100</xdr:colOff>
      <xdr:row>121</xdr:row>
      <xdr:rowOff>106680</xdr:rowOff>
    </xdr:to>
    <xdr:pic>
      <xdr:nvPicPr>
        <xdr:cNvPr id="6" name="圖片 5" descr="表4-1.png">
          <a:extLst>
            <a:ext uri="{FF2B5EF4-FFF2-40B4-BE49-F238E27FC236}">
              <a16:creationId xmlns="" xmlns:a16="http://schemas.microsoft.com/office/drawing/2014/main" id="{EE18548A-346A-4441-86BC-A11D38067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69200"/>
          <a:ext cx="9210675" cy="5764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158</xdr:row>
      <xdr:rowOff>60960</xdr:rowOff>
    </xdr:from>
    <xdr:to>
      <xdr:col>13</xdr:col>
      <xdr:colOff>365760</xdr:colOff>
      <xdr:row>184</xdr:row>
      <xdr:rowOff>38100</xdr:rowOff>
    </xdr:to>
    <xdr:pic>
      <xdr:nvPicPr>
        <xdr:cNvPr id="7" name="Picture 22">
          <a:extLst>
            <a:ext uri="{FF2B5EF4-FFF2-40B4-BE49-F238E27FC236}">
              <a16:creationId xmlns="" xmlns:a16="http://schemas.microsoft.com/office/drawing/2014/main" id="{87AF28CF-27DD-43E8-8E7D-2A0B5B8F1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4027110"/>
          <a:ext cx="9119235" cy="5425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</xdr:colOff>
      <xdr:row>187</xdr:row>
      <xdr:rowOff>144780</xdr:rowOff>
    </xdr:from>
    <xdr:to>
      <xdr:col>13</xdr:col>
      <xdr:colOff>320040</xdr:colOff>
      <xdr:row>213</xdr:row>
      <xdr:rowOff>106680</xdr:rowOff>
    </xdr:to>
    <xdr:pic>
      <xdr:nvPicPr>
        <xdr:cNvPr id="8" name="圖片 7" descr="表6-6.png">
          <a:extLst>
            <a:ext uri="{FF2B5EF4-FFF2-40B4-BE49-F238E27FC236}">
              <a16:creationId xmlns="" xmlns:a16="http://schemas.microsoft.com/office/drawing/2014/main" id="{2DA46AD5-AFA2-4D15-A371-AB07EDF54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40330755"/>
          <a:ext cx="9096375" cy="541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</xdr:colOff>
      <xdr:row>126</xdr:row>
      <xdr:rowOff>106680</xdr:rowOff>
    </xdr:from>
    <xdr:to>
      <xdr:col>13</xdr:col>
      <xdr:colOff>205740</xdr:colOff>
      <xdr:row>153</xdr:row>
      <xdr:rowOff>129540</xdr:rowOff>
    </xdr:to>
    <xdr:pic>
      <xdr:nvPicPr>
        <xdr:cNvPr id="9" name="Picture 35">
          <a:extLst>
            <a:ext uri="{FF2B5EF4-FFF2-40B4-BE49-F238E27FC236}">
              <a16:creationId xmlns="" xmlns:a16="http://schemas.microsoft.com/office/drawing/2014/main" id="{04AA282A-2452-4085-AD02-819C50B9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27224355"/>
          <a:ext cx="8989695" cy="5680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</xdr:row>
      <xdr:rowOff>30480</xdr:rowOff>
    </xdr:from>
    <xdr:to>
      <xdr:col>0</xdr:col>
      <xdr:colOff>624840</xdr:colOff>
      <xdr:row>1</xdr:row>
      <xdr:rowOff>281940</xdr:rowOff>
    </xdr:to>
    <xdr:sp macro="" textlink="">
      <xdr:nvSpPr>
        <xdr:cNvPr id="2" name="文字方塊 1">
          <a:extLst>
            <a:ext uri="{FF2B5EF4-FFF2-40B4-BE49-F238E27FC236}">
              <a16:creationId xmlns="" xmlns:a16="http://schemas.microsoft.com/office/drawing/2014/main" id="{6C872203-4CE8-4B3B-BC01-2DFFFC919B08}"/>
            </a:ext>
          </a:extLst>
        </xdr:cNvPr>
        <xdr:cNvSpPr txBox="1"/>
      </xdr:nvSpPr>
      <xdr:spPr>
        <a:xfrm>
          <a:off x="45720" y="240030"/>
          <a:ext cx="579120" cy="1752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TW" altLang="en-US" sz="1400">
              <a:latin typeface="標楷體" panose="03000509000000000000" pitchFamily="65" charset="-120"/>
              <a:ea typeface="標楷體" panose="03000509000000000000" pitchFamily="65" charset="-120"/>
            </a:rPr>
            <a:t>表</a:t>
          </a:r>
          <a:r>
            <a:rPr lang="en-US" altLang="zh-TW" sz="1400">
              <a:latin typeface="標楷體" panose="03000509000000000000" pitchFamily="65" charset="-120"/>
              <a:ea typeface="標楷體" panose="03000509000000000000" pitchFamily="65" charset="-120"/>
            </a:rPr>
            <a:t>4</a:t>
          </a:r>
          <a:endParaRPr lang="zh-TW" altLang="en-US" sz="1400">
            <a:latin typeface="標楷體" panose="03000509000000000000" pitchFamily="65" charset="-120"/>
            <a:ea typeface="標楷體" panose="03000509000000000000" pitchFamily="65" charset="-12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24"/>
  <sheetViews>
    <sheetView tabSelected="1" view="pageBreakPreview" zoomScale="70" zoomScaleNormal="100" zoomScaleSheetLayoutView="70" workbookViewId="0">
      <pane xSplit="2" ySplit="6" topLeftCell="C7" activePane="bottomRight" state="frozen"/>
      <selection activeCell="E42" sqref="E42"/>
      <selection pane="topRight" activeCell="E42" sqref="E42"/>
      <selection pane="bottomLeft" activeCell="E42" sqref="E42"/>
      <selection pane="bottomRight" activeCell="D1" sqref="D1:D1048576"/>
    </sheetView>
  </sheetViews>
  <sheetFormatPr defaultRowHeight="16.5" x14ac:dyDescent="0.25"/>
  <cols>
    <col min="1" max="1" width="10.375" style="3" customWidth="1"/>
    <col min="2" max="2" width="44.5" style="3" customWidth="1"/>
    <col min="3" max="3" width="15.875" style="3" bestFit="1" customWidth="1"/>
    <col min="4" max="4" width="14.625" style="3" bestFit="1" customWidth="1"/>
    <col min="5" max="6" width="15.875" style="3" bestFit="1" customWidth="1"/>
    <col min="7" max="7" width="14.625" style="3" bestFit="1" customWidth="1"/>
    <col min="8" max="8" width="15.875" style="3" bestFit="1" customWidth="1"/>
    <col min="9" max="9" width="20.625" style="3" customWidth="1"/>
    <col min="10" max="12" width="12.125" style="3" customWidth="1"/>
    <col min="13" max="13" width="12.75" style="3" customWidth="1"/>
    <col min="14" max="14" width="14.625" style="3" bestFit="1" customWidth="1"/>
    <col min="15" max="15" width="13.75" style="3" customWidth="1"/>
    <col min="16" max="256" width="9" style="3"/>
    <col min="257" max="257" width="10.375" style="3" customWidth="1"/>
    <col min="258" max="258" width="44.5" style="3" customWidth="1"/>
    <col min="259" max="260" width="14.125" style="3" bestFit="1" customWidth="1"/>
    <col min="261" max="261" width="14" style="3" customWidth="1"/>
    <col min="262" max="263" width="14.125" style="3" bestFit="1" customWidth="1"/>
    <col min="264" max="264" width="14.25" style="3" customWidth="1"/>
    <col min="265" max="265" width="20.625" style="3" customWidth="1"/>
    <col min="266" max="268" width="12.125" style="3" customWidth="1"/>
    <col min="269" max="269" width="12.75" style="3" customWidth="1"/>
    <col min="270" max="270" width="13.25" style="3" customWidth="1"/>
    <col min="271" max="271" width="13.75" style="3" customWidth="1"/>
    <col min="272" max="512" width="9" style="3"/>
    <col min="513" max="513" width="10.375" style="3" customWidth="1"/>
    <col min="514" max="514" width="44.5" style="3" customWidth="1"/>
    <col min="515" max="516" width="14.125" style="3" bestFit="1" customWidth="1"/>
    <col min="517" max="517" width="14" style="3" customWidth="1"/>
    <col min="518" max="519" width="14.125" style="3" bestFit="1" customWidth="1"/>
    <col min="520" max="520" width="14.25" style="3" customWidth="1"/>
    <col min="521" max="521" width="20.625" style="3" customWidth="1"/>
    <col min="522" max="524" width="12.125" style="3" customWidth="1"/>
    <col min="525" max="525" width="12.75" style="3" customWidth="1"/>
    <col min="526" max="526" width="13.25" style="3" customWidth="1"/>
    <col min="527" max="527" width="13.75" style="3" customWidth="1"/>
    <col min="528" max="768" width="9" style="3"/>
    <col min="769" max="769" width="10.375" style="3" customWidth="1"/>
    <col min="770" max="770" width="44.5" style="3" customWidth="1"/>
    <col min="771" max="772" width="14.125" style="3" bestFit="1" customWidth="1"/>
    <col min="773" max="773" width="14" style="3" customWidth="1"/>
    <col min="774" max="775" width="14.125" style="3" bestFit="1" customWidth="1"/>
    <col min="776" max="776" width="14.25" style="3" customWidth="1"/>
    <col min="777" max="777" width="20.625" style="3" customWidth="1"/>
    <col min="778" max="780" width="12.125" style="3" customWidth="1"/>
    <col min="781" max="781" width="12.75" style="3" customWidth="1"/>
    <col min="782" max="782" width="13.25" style="3" customWidth="1"/>
    <col min="783" max="783" width="13.75" style="3" customWidth="1"/>
    <col min="784" max="1024" width="9" style="3"/>
    <col min="1025" max="1025" width="10.375" style="3" customWidth="1"/>
    <col min="1026" max="1026" width="44.5" style="3" customWidth="1"/>
    <col min="1027" max="1028" width="14.125" style="3" bestFit="1" customWidth="1"/>
    <col min="1029" max="1029" width="14" style="3" customWidth="1"/>
    <col min="1030" max="1031" width="14.125" style="3" bestFit="1" customWidth="1"/>
    <col min="1032" max="1032" width="14.25" style="3" customWidth="1"/>
    <col min="1033" max="1033" width="20.625" style="3" customWidth="1"/>
    <col min="1034" max="1036" width="12.125" style="3" customWidth="1"/>
    <col min="1037" max="1037" width="12.75" style="3" customWidth="1"/>
    <col min="1038" max="1038" width="13.25" style="3" customWidth="1"/>
    <col min="1039" max="1039" width="13.75" style="3" customWidth="1"/>
    <col min="1040" max="1280" width="9" style="3"/>
    <col min="1281" max="1281" width="10.375" style="3" customWidth="1"/>
    <col min="1282" max="1282" width="44.5" style="3" customWidth="1"/>
    <col min="1283" max="1284" width="14.125" style="3" bestFit="1" customWidth="1"/>
    <col min="1285" max="1285" width="14" style="3" customWidth="1"/>
    <col min="1286" max="1287" width="14.125" style="3" bestFit="1" customWidth="1"/>
    <col min="1288" max="1288" width="14.25" style="3" customWidth="1"/>
    <col min="1289" max="1289" width="20.625" style="3" customWidth="1"/>
    <col min="1290" max="1292" width="12.125" style="3" customWidth="1"/>
    <col min="1293" max="1293" width="12.75" style="3" customWidth="1"/>
    <col min="1294" max="1294" width="13.25" style="3" customWidth="1"/>
    <col min="1295" max="1295" width="13.75" style="3" customWidth="1"/>
    <col min="1296" max="1536" width="9" style="3"/>
    <col min="1537" max="1537" width="10.375" style="3" customWidth="1"/>
    <col min="1538" max="1538" width="44.5" style="3" customWidth="1"/>
    <col min="1539" max="1540" width="14.125" style="3" bestFit="1" customWidth="1"/>
    <col min="1541" max="1541" width="14" style="3" customWidth="1"/>
    <col min="1542" max="1543" width="14.125" style="3" bestFit="1" customWidth="1"/>
    <col min="1544" max="1544" width="14.25" style="3" customWidth="1"/>
    <col min="1545" max="1545" width="20.625" style="3" customWidth="1"/>
    <col min="1546" max="1548" width="12.125" style="3" customWidth="1"/>
    <col min="1549" max="1549" width="12.75" style="3" customWidth="1"/>
    <col min="1550" max="1550" width="13.25" style="3" customWidth="1"/>
    <col min="1551" max="1551" width="13.75" style="3" customWidth="1"/>
    <col min="1552" max="1792" width="9" style="3"/>
    <col min="1793" max="1793" width="10.375" style="3" customWidth="1"/>
    <col min="1794" max="1794" width="44.5" style="3" customWidth="1"/>
    <col min="1795" max="1796" width="14.125" style="3" bestFit="1" customWidth="1"/>
    <col min="1797" max="1797" width="14" style="3" customWidth="1"/>
    <col min="1798" max="1799" width="14.125" style="3" bestFit="1" customWidth="1"/>
    <col min="1800" max="1800" width="14.25" style="3" customWidth="1"/>
    <col min="1801" max="1801" width="20.625" style="3" customWidth="1"/>
    <col min="1802" max="1804" width="12.125" style="3" customWidth="1"/>
    <col min="1805" max="1805" width="12.75" style="3" customWidth="1"/>
    <col min="1806" max="1806" width="13.25" style="3" customWidth="1"/>
    <col min="1807" max="1807" width="13.75" style="3" customWidth="1"/>
    <col min="1808" max="2048" width="9" style="3"/>
    <col min="2049" max="2049" width="10.375" style="3" customWidth="1"/>
    <col min="2050" max="2050" width="44.5" style="3" customWidth="1"/>
    <col min="2051" max="2052" width="14.125" style="3" bestFit="1" customWidth="1"/>
    <col min="2053" max="2053" width="14" style="3" customWidth="1"/>
    <col min="2054" max="2055" width="14.125" style="3" bestFit="1" customWidth="1"/>
    <col min="2056" max="2056" width="14.25" style="3" customWidth="1"/>
    <col min="2057" max="2057" width="20.625" style="3" customWidth="1"/>
    <col min="2058" max="2060" width="12.125" style="3" customWidth="1"/>
    <col min="2061" max="2061" width="12.75" style="3" customWidth="1"/>
    <col min="2062" max="2062" width="13.25" style="3" customWidth="1"/>
    <col min="2063" max="2063" width="13.75" style="3" customWidth="1"/>
    <col min="2064" max="2304" width="9" style="3"/>
    <col min="2305" max="2305" width="10.375" style="3" customWidth="1"/>
    <col min="2306" max="2306" width="44.5" style="3" customWidth="1"/>
    <col min="2307" max="2308" width="14.125" style="3" bestFit="1" customWidth="1"/>
    <col min="2309" max="2309" width="14" style="3" customWidth="1"/>
    <col min="2310" max="2311" width="14.125" style="3" bestFit="1" customWidth="1"/>
    <col min="2312" max="2312" width="14.25" style="3" customWidth="1"/>
    <col min="2313" max="2313" width="20.625" style="3" customWidth="1"/>
    <col min="2314" max="2316" width="12.125" style="3" customWidth="1"/>
    <col min="2317" max="2317" width="12.75" style="3" customWidth="1"/>
    <col min="2318" max="2318" width="13.25" style="3" customWidth="1"/>
    <col min="2319" max="2319" width="13.75" style="3" customWidth="1"/>
    <col min="2320" max="2560" width="9" style="3"/>
    <col min="2561" max="2561" width="10.375" style="3" customWidth="1"/>
    <col min="2562" max="2562" width="44.5" style="3" customWidth="1"/>
    <col min="2563" max="2564" width="14.125" style="3" bestFit="1" customWidth="1"/>
    <col min="2565" max="2565" width="14" style="3" customWidth="1"/>
    <col min="2566" max="2567" width="14.125" style="3" bestFit="1" customWidth="1"/>
    <col min="2568" max="2568" width="14.25" style="3" customWidth="1"/>
    <col min="2569" max="2569" width="20.625" style="3" customWidth="1"/>
    <col min="2570" max="2572" width="12.125" style="3" customWidth="1"/>
    <col min="2573" max="2573" width="12.75" style="3" customWidth="1"/>
    <col min="2574" max="2574" width="13.25" style="3" customWidth="1"/>
    <col min="2575" max="2575" width="13.75" style="3" customWidth="1"/>
    <col min="2576" max="2816" width="9" style="3"/>
    <col min="2817" max="2817" width="10.375" style="3" customWidth="1"/>
    <col min="2818" max="2818" width="44.5" style="3" customWidth="1"/>
    <col min="2819" max="2820" width="14.125" style="3" bestFit="1" customWidth="1"/>
    <col min="2821" max="2821" width="14" style="3" customWidth="1"/>
    <col min="2822" max="2823" width="14.125" style="3" bestFit="1" customWidth="1"/>
    <col min="2824" max="2824" width="14.25" style="3" customWidth="1"/>
    <col min="2825" max="2825" width="20.625" style="3" customWidth="1"/>
    <col min="2826" max="2828" width="12.125" style="3" customWidth="1"/>
    <col min="2829" max="2829" width="12.75" style="3" customWidth="1"/>
    <col min="2830" max="2830" width="13.25" style="3" customWidth="1"/>
    <col min="2831" max="2831" width="13.75" style="3" customWidth="1"/>
    <col min="2832" max="3072" width="9" style="3"/>
    <col min="3073" max="3073" width="10.375" style="3" customWidth="1"/>
    <col min="3074" max="3074" width="44.5" style="3" customWidth="1"/>
    <col min="3075" max="3076" width="14.125" style="3" bestFit="1" customWidth="1"/>
    <col min="3077" max="3077" width="14" style="3" customWidth="1"/>
    <col min="3078" max="3079" width="14.125" style="3" bestFit="1" customWidth="1"/>
    <col min="3080" max="3080" width="14.25" style="3" customWidth="1"/>
    <col min="3081" max="3081" width="20.625" style="3" customWidth="1"/>
    <col min="3082" max="3084" width="12.125" style="3" customWidth="1"/>
    <col min="3085" max="3085" width="12.75" style="3" customWidth="1"/>
    <col min="3086" max="3086" width="13.25" style="3" customWidth="1"/>
    <col min="3087" max="3087" width="13.75" style="3" customWidth="1"/>
    <col min="3088" max="3328" width="9" style="3"/>
    <col min="3329" max="3329" width="10.375" style="3" customWidth="1"/>
    <col min="3330" max="3330" width="44.5" style="3" customWidth="1"/>
    <col min="3331" max="3332" width="14.125" style="3" bestFit="1" customWidth="1"/>
    <col min="3333" max="3333" width="14" style="3" customWidth="1"/>
    <col min="3334" max="3335" width="14.125" style="3" bestFit="1" customWidth="1"/>
    <col min="3336" max="3336" width="14.25" style="3" customWidth="1"/>
    <col min="3337" max="3337" width="20.625" style="3" customWidth="1"/>
    <col min="3338" max="3340" width="12.125" style="3" customWidth="1"/>
    <col min="3341" max="3341" width="12.75" style="3" customWidth="1"/>
    <col min="3342" max="3342" width="13.25" style="3" customWidth="1"/>
    <col min="3343" max="3343" width="13.75" style="3" customWidth="1"/>
    <col min="3344" max="3584" width="9" style="3"/>
    <col min="3585" max="3585" width="10.375" style="3" customWidth="1"/>
    <col min="3586" max="3586" width="44.5" style="3" customWidth="1"/>
    <col min="3587" max="3588" width="14.125" style="3" bestFit="1" customWidth="1"/>
    <col min="3589" max="3589" width="14" style="3" customWidth="1"/>
    <col min="3590" max="3591" width="14.125" style="3" bestFit="1" customWidth="1"/>
    <col min="3592" max="3592" width="14.25" style="3" customWidth="1"/>
    <col min="3593" max="3593" width="20.625" style="3" customWidth="1"/>
    <col min="3594" max="3596" width="12.125" style="3" customWidth="1"/>
    <col min="3597" max="3597" width="12.75" style="3" customWidth="1"/>
    <col min="3598" max="3598" width="13.25" style="3" customWidth="1"/>
    <col min="3599" max="3599" width="13.75" style="3" customWidth="1"/>
    <col min="3600" max="3840" width="9" style="3"/>
    <col min="3841" max="3841" width="10.375" style="3" customWidth="1"/>
    <col min="3842" max="3842" width="44.5" style="3" customWidth="1"/>
    <col min="3843" max="3844" width="14.125" style="3" bestFit="1" customWidth="1"/>
    <col min="3845" max="3845" width="14" style="3" customWidth="1"/>
    <col min="3846" max="3847" width="14.125" style="3" bestFit="1" customWidth="1"/>
    <col min="3848" max="3848" width="14.25" style="3" customWidth="1"/>
    <col min="3849" max="3849" width="20.625" style="3" customWidth="1"/>
    <col min="3850" max="3852" width="12.125" style="3" customWidth="1"/>
    <col min="3853" max="3853" width="12.75" style="3" customWidth="1"/>
    <col min="3854" max="3854" width="13.25" style="3" customWidth="1"/>
    <col min="3855" max="3855" width="13.75" style="3" customWidth="1"/>
    <col min="3856" max="4096" width="9" style="3"/>
    <col min="4097" max="4097" width="10.375" style="3" customWidth="1"/>
    <col min="4098" max="4098" width="44.5" style="3" customWidth="1"/>
    <col min="4099" max="4100" width="14.125" style="3" bestFit="1" customWidth="1"/>
    <col min="4101" max="4101" width="14" style="3" customWidth="1"/>
    <col min="4102" max="4103" width="14.125" style="3" bestFit="1" customWidth="1"/>
    <col min="4104" max="4104" width="14.25" style="3" customWidth="1"/>
    <col min="4105" max="4105" width="20.625" style="3" customWidth="1"/>
    <col min="4106" max="4108" width="12.125" style="3" customWidth="1"/>
    <col min="4109" max="4109" width="12.75" style="3" customWidth="1"/>
    <col min="4110" max="4110" width="13.25" style="3" customWidth="1"/>
    <col min="4111" max="4111" width="13.75" style="3" customWidth="1"/>
    <col min="4112" max="4352" width="9" style="3"/>
    <col min="4353" max="4353" width="10.375" style="3" customWidth="1"/>
    <col min="4354" max="4354" width="44.5" style="3" customWidth="1"/>
    <col min="4355" max="4356" width="14.125" style="3" bestFit="1" customWidth="1"/>
    <col min="4357" max="4357" width="14" style="3" customWidth="1"/>
    <col min="4358" max="4359" width="14.125" style="3" bestFit="1" customWidth="1"/>
    <col min="4360" max="4360" width="14.25" style="3" customWidth="1"/>
    <col min="4361" max="4361" width="20.625" style="3" customWidth="1"/>
    <col min="4362" max="4364" width="12.125" style="3" customWidth="1"/>
    <col min="4365" max="4365" width="12.75" style="3" customWidth="1"/>
    <col min="4366" max="4366" width="13.25" style="3" customWidth="1"/>
    <col min="4367" max="4367" width="13.75" style="3" customWidth="1"/>
    <col min="4368" max="4608" width="9" style="3"/>
    <col min="4609" max="4609" width="10.375" style="3" customWidth="1"/>
    <col min="4610" max="4610" width="44.5" style="3" customWidth="1"/>
    <col min="4611" max="4612" width="14.125" style="3" bestFit="1" customWidth="1"/>
    <col min="4613" max="4613" width="14" style="3" customWidth="1"/>
    <col min="4614" max="4615" width="14.125" style="3" bestFit="1" customWidth="1"/>
    <col min="4616" max="4616" width="14.25" style="3" customWidth="1"/>
    <col min="4617" max="4617" width="20.625" style="3" customWidth="1"/>
    <col min="4618" max="4620" width="12.125" style="3" customWidth="1"/>
    <col min="4621" max="4621" width="12.75" style="3" customWidth="1"/>
    <col min="4622" max="4622" width="13.25" style="3" customWidth="1"/>
    <col min="4623" max="4623" width="13.75" style="3" customWidth="1"/>
    <col min="4624" max="4864" width="9" style="3"/>
    <col min="4865" max="4865" width="10.375" style="3" customWidth="1"/>
    <col min="4866" max="4866" width="44.5" style="3" customWidth="1"/>
    <col min="4867" max="4868" width="14.125" style="3" bestFit="1" customWidth="1"/>
    <col min="4869" max="4869" width="14" style="3" customWidth="1"/>
    <col min="4870" max="4871" width="14.125" style="3" bestFit="1" customWidth="1"/>
    <col min="4872" max="4872" width="14.25" style="3" customWidth="1"/>
    <col min="4873" max="4873" width="20.625" style="3" customWidth="1"/>
    <col min="4874" max="4876" width="12.125" style="3" customWidth="1"/>
    <col min="4877" max="4877" width="12.75" style="3" customWidth="1"/>
    <col min="4878" max="4878" width="13.25" style="3" customWidth="1"/>
    <col min="4879" max="4879" width="13.75" style="3" customWidth="1"/>
    <col min="4880" max="5120" width="9" style="3"/>
    <col min="5121" max="5121" width="10.375" style="3" customWidth="1"/>
    <col min="5122" max="5122" width="44.5" style="3" customWidth="1"/>
    <col min="5123" max="5124" width="14.125" style="3" bestFit="1" customWidth="1"/>
    <col min="5125" max="5125" width="14" style="3" customWidth="1"/>
    <col min="5126" max="5127" width="14.125" style="3" bestFit="1" customWidth="1"/>
    <col min="5128" max="5128" width="14.25" style="3" customWidth="1"/>
    <col min="5129" max="5129" width="20.625" style="3" customWidth="1"/>
    <col min="5130" max="5132" width="12.125" style="3" customWidth="1"/>
    <col min="5133" max="5133" width="12.75" style="3" customWidth="1"/>
    <col min="5134" max="5134" width="13.25" style="3" customWidth="1"/>
    <col min="5135" max="5135" width="13.75" style="3" customWidth="1"/>
    <col min="5136" max="5376" width="9" style="3"/>
    <col min="5377" max="5377" width="10.375" style="3" customWidth="1"/>
    <col min="5378" max="5378" width="44.5" style="3" customWidth="1"/>
    <col min="5379" max="5380" width="14.125" style="3" bestFit="1" customWidth="1"/>
    <col min="5381" max="5381" width="14" style="3" customWidth="1"/>
    <col min="5382" max="5383" width="14.125" style="3" bestFit="1" customWidth="1"/>
    <col min="5384" max="5384" width="14.25" style="3" customWidth="1"/>
    <col min="5385" max="5385" width="20.625" style="3" customWidth="1"/>
    <col min="5386" max="5388" width="12.125" style="3" customWidth="1"/>
    <col min="5389" max="5389" width="12.75" style="3" customWidth="1"/>
    <col min="5390" max="5390" width="13.25" style="3" customWidth="1"/>
    <col min="5391" max="5391" width="13.75" style="3" customWidth="1"/>
    <col min="5392" max="5632" width="9" style="3"/>
    <col min="5633" max="5633" width="10.375" style="3" customWidth="1"/>
    <col min="5634" max="5634" width="44.5" style="3" customWidth="1"/>
    <col min="5635" max="5636" width="14.125" style="3" bestFit="1" customWidth="1"/>
    <col min="5637" max="5637" width="14" style="3" customWidth="1"/>
    <col min="5638" max="5639" width="14.125" style="3" bestFit="1" customWidth="1"/>
    <col min="5640" max="5640" width="14.25" style="3" customWidth="1"/>
    <col min="5641" max="5641" width="20.625" style="3" customWidth="1"/>
    <col min="5642" max="5644" width="12.125" style="3" customWidth="1"/>
    <col min="5645" max="5645" width="12.75" style="3" customWidth="1"/>
    <col min="5646" max="5646" width="13.25" style="3" customWidth="1"/>
    <col min="5647" max="5647" width="13.75" style="3" customWidth="1"/>
    <col min="5648" max="5888" width="9" style="3"/>
    <col min="5889" max="5889" width="10.375" style="3" customWidth="1"/>
    <col min="5890" max="5890" width="44.5" style="3" customWidth="1"/>
    <col min="5891" max="5892" width="14.125" style="3" bestFit="1" customWidth="1"/>
    <col min="5893" max="5893" width="14" style="3" customWidth="1"/>
    <col min="5894" max="5895" width="14.125" style="3" bestFit="1" customWidth="1"/>
    <col min="5896" max="5896" width="14.25" style="3" customWidth="1"/>
    <col min="5897" max="5897" width="20.625" style="3" customWidth="1"/>
    <col min="5898" max="5900" width="12.125" style="3" customWidth="1"/>
    <col min="5901" max="5901" width="12.75" style="3" customWidth="1"/>
    <col min="5902" max="5902" width="13.25" style="3" customWidth="1"/>
    <col min="5903" max="5903" width="13.75" style="3" customWidth="1"/>
    <col min="5904" max="6144" width="9" style="3"/>
    <col min="6145" max="6145" width="10.375" style="3" customWidth="1"/>
    <col min="6146" max="6146" width="44.5" style="3" customWidth="1"/>
    <col min="6147" max="6148" width="14.125" style="3" bestFit="1" customWidth="1"/>
    <col min="6149" max="6149" width="14" style="3" customWidth="1"/>
    <col min="6150" max="6151" width="14.125" style="3" bestFit="1" customWidth="1"/>
    <col min="6152" max="6152" width="14.25" style="3" customWidth="1"/>
    <col min="6153" max="6153" width="20.625" style="3" customWidth="1"/>
    <col min="6154" max="6156" width="12.125" style="3" customWidth="1"/>
    <col min="6157" max="6157" width="12.75" style="3" customWidth="1"/>
    <col min="6158" max="6158" width="13.25" style="3" customWidth="1"/>
    <col min="6159" max="6159" width="13.75" style="3" customWidth="1"/>
    <col min="6160" max="6400" width="9" style="3"/>
    <col min="6401" max="6401" width="10.375" style="3" customWidth="1"/>
    <col min="6402" max="6402" width="44.5" style="3" customWidth="1"/>
    <col min="6403" max="6404" width="14.125" style="3" bestFit="1" customWidth="1"/>
    <col min="6405" max="6405" width="14" style="3" customWidth="1"/>
    <col min="6406" max="6407" width="14.125" style="3" bestFit="1" customWidth="1"/>
    <col min="6408" max="6408" width="14.25" style="3" customWidth="1"/>
    <col min="6409" max="6409" width="20.625" style="3" customWidth="1"/>
    <col min="6410" max="6412" width="12.125" style="3" customWidth="1"/>
    <col min="6413" max="6413" width="12.75" style="3" customWidth="1"/>
    <col min="6414" max="6414" width="13.25" style="3" customWidth="1"/>
    <col min="6415" max="6415" width="13.75" style="3" customWidth="1"/>
    <col min="6416" max="6656" width="9" style="3"/>
    <col min="6657" max="6657" width="10.375" style="3" customWidth="1"/>
    <col min="6658" max="6658" width="44.5" style="3" customWidth="1"/>
    <col min="6659" max="6660" width="14.125" style="3" bestFit="1" customWidth="1"/>
    <col min="6661" max="6661" width="14" style="3" customWidth="1"/>
    <col min="6662" max="6663" width="14.125" style="3" bestFit="1" customWidth="1"/>
    <col min="6664" max="6664" width="14.25" style="3" customWidth="1"/>
    <col min="6665" max="6665" width="20.625" style="3" customWidth="1"/>
    <col min="6666" max="6668" width="12.125" style="3" customWidth="1"/>
    <col min="6669" max="6669" width="12.75" style="3" customWidth="1"/>
    <col min="6670" max="6670" width="13.25" style="3" customWidth="1"/>
    <col min="6671" max="6671" width="13.75" style="3" customWidth="1"/>
    <col min="6672" max="6912" width="9" style="3"/>
    <col min="6913" max="6913" width="10.375" style="3" customWidth="1"/>
    <col min="6914" max="6914" width="44.5" style="3" customWidth="1"/>
    <col min="6915" max="6916" width="14.125" style="3" bestFit="1" customWidth="1"/>
    <col min="6917" max="6917" width="14" style="3" customWidth="1"/>
    <col min="6918" max="6919" width="14.125" style="3" bestFit="1" customWidth="1"/>
    <col min="6920" max="6920" width="14.25" style="3" customWidth="1"/>
    <col min="6921" max="6921" width="20.625" style="3" customWidth="1"/>
    <col min="6922" max="6924" width="12.125" style="3" customWidth="1"/>
    <col min="6925" max="6925" width="12.75" style="3" customWidth="1"/>
    <col min="6926" max="6926" width="13.25" style="3" customWidth="1"/>
    <col min="6927" max="6927" width="13.75" style="3" customWidth="1"/>
    <col min="6928" max="7168" width="9" style="3"/>
    <col min="7169" max="7169" width="10.375" style="3" customWidth="1"/>
    <col min="7170" max="7170" width="44.5" style="3" customWidth="1"/>
    <col min="7171" max="7172" width="14.125" style="3" bestFit="1" customWidth="1"/>
    <col min="7173" max="7173" width="14" style="3" customWidth="1"/>
    <col min="7174" max="7175" width="14.125" style="3" bestFit="1" customWidth="1"/>
    <col min="7176" max="7176" width="14.25" style="3" customWidth="1"/>
    <col min="7177" max="7177" width="20.625" style="3" customWidth="1"/>
    <col min="7178" max="7180" width="12.125" style="3" customWidth="1"/>
    <col min="7181" max="7181" width="12.75" style="3" customWidth="1"/>
    <col min="7182" max="7182" width="13.25" style="3" customWidth="1"/>
    <col min="7183" max="7183" width="13.75" style="3" customWidth="1"/>
    <col min="7184" max="7424" width="9" style="3"/>
    <col min="7425" max="7425" width="10.375" style="3" customWidth="1"/>
    <col min="7426" max="7426" width="44.5" style="3" customWidth="1"/>
    <col min="7427" max="7428" width="14.125" style="3" bestFit="1" customWidth="1"/>
    <col min="7429" max="7429" width="14" style="3" customWidth="1"/>
    <col min="7430" max="7431" width="14.125" style="3" bestFit="1" customWidth="1"/>
    <col min="7432" max="7432" width="14.25" style="3" customWidth="1"/>
    <col min="7433" max="7433" width="20.625" style="3" customWidth="1"/>
    <col min="7434" max="7436" width="12.125" style="3" customWidth="1"/>
    <col min="7437" max="7437" width="12.75" style="3" customWidth="1"/>
    <col min="7438" max="7438" width="13.25" style="3" customWidth="1"/>
    <col min="7439" max="7439" width="13.75" style="3" customWidth="1"/>
    <col min="7440" max="7680" width="9" style="3"/>
    <col min="7681" max="7681" width="10.375" style="3" customWidth="1"/>
    <col min="7682" max="7682" width="44.5" style="3" customWidth="1"/>
    <col min="7683" max="7684" width="14.125" style="3" bestFit="1" customWidth="1"/>
    <col min="7685" max="7685" width="14" style="3" customWidth="1"/>
    <col min="7686" max="7687" width="14.125" style="3" bestFit="1" customWidth="1"/>
    <col min="7688" max="7688" width="14.25" style="3" customWidth="1"/>
    <col min="7689" max="7689" width="20.625" style="3" customWidth="1"/>
    <col min="7690" max="7692" width="12.125" style="3" customWidth="1"/>
    <col min="7693" max="7693" width="12.75" style="3" customWidth="1"/>
    <col min="7694" max="7694" width="13.25" style="3" customWidth="1"/>
    <col min="7695" max="7695" width="13.75" style="3" customWidth="1"/>
    <col min="7696" max="7936" width="9" style="3"/>
    <col min="7937" max="7937" width="10.375" style="3" customWidth="1"/>
    <col min="7938" max="7938" width="44.5" style="3" customWidth="1"/>
    <col min="7939" max="7940" width="14.125" style="3" bestFit="1" customWidth="1"/>
    <col min="7941" max="7941" width="14" style="3" customWidth="1"/>
    <col min="7942" max="7943" width="14.125" style="3" bestFit="1" customWidth="1"/>
    <col min="7944" max="7944" width="14.25" style="3" customWidth="1"/>
    <col min="7945" max="7945" width="20.625" style="3" customWidth="1"/>
    <col min="7946" max="7948" width="12.125" style="3" customWidth="1"/>
    <col min="7949" max="7949" width="12.75" style="3" customWidth="1"/>
    <col min="7950" max="7950" width="13.25" style="3" customWidth="1"/>
    <col min="7951" max="7951" width="13.75" style="3" customWidth="1"/>
    <col min="7952" max="8192" width="9" style="3"/>
    <col min="8193" max="8193" width="10.375" style="3" customWidth="1"/>
    <col min="8194" max="8194" width="44.5" style="3" customWidth="1"/>
    <col min="8195" max="8196" width="14.125" style="3" bestFit="1" customWidth="1"/>
    <col min="8197" max="8197" width="14" style="3" customWidth="1"/>
    <col min="8198" max="8199" width="14.125" style="3" bestFit="1" customWidth="1"/>
    <col min="8200" max="8200" width="14.25" style="3" customWidth="1"/>
    <col min="8201" max="8201" width="20.625" style="3" customWidth="1"/>
    <col min="8202" max="8204" width="12.125" style="3" customWidth="1"/>
    <col min="8205" max="8205" width="12.75" style="3" customWidth="1"/>
    <col min="8206" max="8206" width="13.25" style="3" customWidth="1"/>
    <col min="8207" max="8207" width="13.75" style="3" customWidth="1"/>
    <col min="8208" max="8448" width="9" style="3"/>
    <col min="8449" max="8449" width="10.375" style="3" customWidth="1"/>
    <col min="8450" max="8450" width="44.5" style="3" customWidth="1"/>
    <col min="8451" max="8452" width="14.125" style="3" bestFit="1" customWidth="1"/>
    <col min="8453" max="8453" width="14" style="3" customWidth="1"/>
    <col min="8454" max="8455" width="14.125" style="3" bestFit="1" customWidth="1"/>
    <col min="8456" max="8456" width="14.25" style="3" customWidth="1"/>
    <col min="8457" max="8457" width="20.625" style="3" customWidth="1"/>
    <col min="8458" max="8460" width="12.125" style="3" customWidth="1"/>
    <col min="8461" max="8461" width="12.75" style="3" customWidth="1"/>
    <col min="8462" max="8462" width="13.25" style="3" customWidth="1"/>
    <col min="8463" max="8463" width="13.75" style="3" customWidth="1"/>
    <col min="8464" max="8704" width="9" style="3"/>
    <col min="8705" max="8705" width="10.375" style="3" customWidth="1"/>
    <col min="8706" max="8706" width="44.5" style="3" customWidth="1"/>
    <col min="8707" max="8708" width="14.125" style="3" bestFit="1" customWidth="1"/>
    <col min="8709" max="8709" width="14" style="3" customWidth="1"/>
    <col min="8710" max="8711" width="14.125" style="3" bestFit="1" customWidth="1"/>
    <col min="8712" max="8712" width="14.25" style="3" customWidth="1"/>
    <col min="8713" max="8713" width="20.625" style="3" customWidth="1"/>
    <col min="8714" max="8716" width="12.125" style="3" customWidth="1"/>
    <col min="8717" max="8717" width="12.75" style="3" customWidth="1"/>
    <col min="8718" max="8718" width="13.25" style="3" customWidth="1"/>
    <col min="8719" max="8719" width="13.75" style="3" customWidth="1"/>
    <col min="8720" max="8960" width="9" style="3"/>
    <col min="8961" max="8961" width="10.375" style="3" customWidth="1"/>
    <col min="8962" max="8962" width="44.5" style="3" customWidth="1"/>
    <col min="8963" max="8964" width="14.125" style="3" bestFit="1" customWidth="1"/>
    <col min="8965" max="8965" width="14" style="3" customWidth="1"/>
    <col min="8966" max="8967" width="14.125" style="3" bestFit="1" customWidth="1"/>
    <col min="8968" max="8968" width="14.25" style="3" customWidth="1"/>
    <col min="8969" max="8969" width="20.625" style="3" customWidth="1"/>
    <col min="8970" max="8972" width="12.125" style="3" customWidth="1"/>
    <col min="8973" max="8973" width="12.75" style="3" customWidth="1"/>
    <col min="8974" max="8974" width="13.25" style="3" customWidth="1"/>
    <col min="8975" max="8975" width="13.75" style="3" customWidth="1"/>
    <col min="8976" max="9216" width="9" style="3"/>
    <col min="9217" max="9217" width="10.375" style="3" customWidth="1"/>
    <col min="9218" max="9218" width="44.5" style="3" customWidth="1"/>
    <col min="9219" max="9220" width="14.125" style="3" bestFit="1" customWidth="1"/>
    <col min="9221" max="9221" width="14" style="3" customWidth="1"/>
    <col min="9222" max="9223" width="14.125" style="3" bestFit="1" customWidth="1"/>
    <col min="9224" max="9224" width="14.25" style="3" customWidth="1"/>
    <col min="9225" max="9225" width="20.625" style="3" customWidth="1"/>
    <col min="9226" max="9228" width="12.125" style="3" customWidth="1"/>
    <col min="9229" max="9229" width="12.75" style="3" customWidth="1"/>
    <col min="9230" max="9230" width="13.25" style="3" customWidth="1"/>
    <col min="9231" max="9231" width="13.75" style="3" customWidth="1"/>
    <col min="9232" max="9472" width="9" style="3"/>
    <col min="9473" max="9473" width="10.375" style="3" customWidth="1"/>
    <col min="9474" max="9474" width="44.5" style="3" customWidth="1"/>
    <col min="9475" max="9476" width="14.125" style="3" bestFit="1" customWidth="1"/>
    <col min="9477" max="9477" width="14" style="3" customWidth="1"/>
    <col min="9478" max="9479" width="14.125" style="3" bestFit="1" customWidth="1"/>
    <col min="9480" max="9480" width="14.25" style="3" customWidth="1"/>
    <col min="9481" max="9481" width="20.625" style="3" customWidth="1"/>
    <col min="9482" max="9484" width="12.125" style="3" customWidth="1"/>
    <col min="9485" max="9485" width="12.75" style="3" customWidth="1"/>
    <col min="9486" max="9486" width="13.25" style="3" customWidth="1"/>
    <col min="9487" max="9487" width="13.75" style="3" customWidth="1"/>
    <col min="9488" max="9728" width="9" style="3"/>
    <col min="9729" max="9729" width="10.375" style="3" customWidth="1"/>
    <col min="9730" max="9730" width="44.5" style="3" customWidth="1"/>
    <col min="9731" max="9732" width="14.125" style="3" bestFit="1" customWidth="1"/>
    <col min="9733" max="9733" width="14" style="3" customWidth="1"/>
    <col min="9734" max="9735" width="14.125" style="3" bestFit="1" customWidth="1"/>
    <col min="9736" max="9736" width="14.25" style="3" customWidth="1"/>
    <col min="9737" max="9737" width="20.625" style="3" customWidth="1"/>
    <col min="9738" max="9740" width="12.125" style="3" customWidth="1"/>
    <col min="9741" max="9741" width="12.75" style="3" customWidth="1"/>
    <col min="9742" max="9742" width="13.25" style="3" customWidth="1"/>
    <col min="9743" max="9743" width="13.75" style="3" customWidth="1"/>
    <col min="9744" max="9984" width="9" style="3"/>
    <col min="9985" max="9985" width="10.375" style="3" customWidth="1"/>
    <col min="9986" max="9986" width="44.5" style="3" customWidth="1"/>
    <col min="9987" max="9988" width="14.125" style="3" bestFit="1" customWidth="1"/>
    <col min="9989" max="9989" width="14" style="3" customWidth="1"/>
    <col min="9990" max="9991" width="14.125" style="3" bestFit="1" customWidth="1"/>
    <col min="9992" max="9992" width="14.25" style="3" customWidth="1"/>
    <col min="9993" max="9993" width="20.625" style="3" customWidth="1"/>
    <col min="9994" max="9996" width="12.125" style="3" customWidth="1"/>
    <col min="9997" max="9997" width="12.75" style="3" customWidth="1"/>
    <col min="9998" max="9998" width="13.25" style="3" customWidth="1"/>
    <col min="9999" max="9999" width="13.75" style="3" customWidth="1"/>
    <col min="10000" max="10240" width="9" style="3"/>
    <col min="10241" max="10241" width="10.375" style="3" customWidth="1"/>
    <col min="10242" max="10242" width="44.5" style="3" customWidth="1"/>
    <col min="10243" max="10244" width="14.125" style="3" bestFit="1" customWidth="1"/>
    <col min="10245" max="10245" width="14" style="3" customWidth="1"/>
    <col min="10246" max="10247" width="14.125" style="3" bestFit="1" customWidth="1"/>
    <col min="10248" max="10248" width="14.25" style="3" customWidth="1"/>
    <col min="10249" max="10249" width="20.625" style="3" customWidth="1"/>
    <col min="10250" max="10252" width="12.125" style="3" customWidth="1"/>
    <col min="10253" max="10253" width="12.75" style="3" customWidth="1"/>
    <col min="10254" max="10254" width="13.25" style="3" customWidth="1"/>
    <col min="10255" max="10255" width="13.75" style="3" customWidth="1"/>
    <col min="10256" max="10496" width="9" style="3"/>
    <col min="10497" max="10497" width="10.375" style="3" customWidth="1"/>
    <col min="10498" max="10498" width="44.5" style="3" customWidth="1"/>
    <col min="10499" max="10500" width="14.125" style="3" bestFit="1" customWidth="1"/>
    <col min="10501" max="10501" width="14" style="3" customWidth="1"/>
    <col min="10502" max="10503" width="14.125" style="3" bestFit="1" customWidth="1"/>
    <col min="10504" max="10504" width="14.25" style="3" customWidth="1"/>
    <col min="10505" max="10505" width="20.625" style="3" customWidth="1"/>
    <col min="10506" max="10508" width="12.125" style="3" customWidth="1"/>
    <col min="10509" max="10509" width="12.75" style="3" customWidth="1"/>
    <col min="10510" max="10510" width="13.25" style="3" customWidth="1"/>
    <col min="10511" max="10511" width="13.75" style="3" customWidth="1"/>
    <col min="10512" max="10752" width="9" style="3"/>
    <col min="10753" max="10753" width="10.375" style="3" customWidth="1"/>
    <col min="10754" max="10754" width="44.5" style="3" customWidth="1"/>
    <col min="10755" max="10756" width="14.125" style="3" bestFit="1" customWidth="1"/>
    <col min="10757" max="10757" width="14" style="3" customWidth="1"/>
    <col min="10758" max="10759" width="14.125" style="3" bestFit="1" customWidth="1"/>
    <col min="10760" max="10760" width="14.25" style="3" customWidth="1"/>
    <col min="10761" max="10761" width="20.625" style="3" customWidth="1"/>
    <col min="10762" max="10764" width="12.125" style="3" customWidth="1"/>
    <col min="10765" max="10765" width="12.75" style="3" customWidth="1"/>
    <col min="10766" max="10766" width="13.25" style="3" customWidth="1"/>
    <col min="10767" max="10767" width="13.75" style="3" customWidth="1"/>
    <col min="10768" max="11008" width="9" style="3"/>
    <col min="11009" max="11009" width="10.375" style="3" customWidth="1"/>
    <col min="11010" max="11010" width="44.5" style="3" customWidth="1"/>
    <col min="11011" max="11012" width="14.125" style="3" bestFit="1" customWidth="1"/>
    <col min="11013" max="11013" width="14" style="3" customWidth="1"/>
    <col min="11014" max="11015" width="14.125" style="3" bestFit="1" customWidth="1"/>
    <col min="11016" max="11016" width="14.25" style="3" customWidth="1"/>
    <col min="11017" max="11017" width="20.625" style="3" customWidth="1"/>
    <col min="11018" max="11020" width="12.125" style="3" customWidth="1"/>
    <col min="11021" max="11021" width="12.75" style="3" customWidth="1"/>
    <col min="11022" max="11022" width="13.25" style="3" customWidth="1"/>
    <col min="11023" max="11023" width="13.75" style="3" customWidth="1"/>
    <col min="11024" max="11264" width="9" style="3"/>
    <col min="11265" max="11265" width="10.375" style="3" customWidth="1"/>
    <col min="11266" max="11266" width="44.5" style="3" customWidth="1"/>
    <col min="11267" max="11268" width="14.125" style="3" bestFit="1" customWidth="1"/>
    <col min="11269" max="11269" width="14" style="3" customWidth="1"/>
    <col min="11270" max="11271" width="14.125" style="3" bestFit="1" customWidth="1"/>
    <col min="11272" max="11272" width="14.25" style="3" customWidth="1"/>
    <col min="11273" max="11273" width="20.625" style="3" customWidth="1"/>
    <col min="11274" max="11276" width="12.125" style="3" customWidth="1"/>
    <col min="11277" max="11277" width="12.75" style="3" customWidth="1"/>
    <col min="11278" max="11278" width="13.25" style="3" customWidth="1"/>
    <col min="11279" max="11279" width="13.75" style="3" customWidth="1"/>
    <col min="11280" max="11520" width="9" style="3"/>
    <col min="11521" max="11521" width="10.375" style="3" customWidth="1"/>
    <col min="11522" max="11522" width="44.5" style="3" customWidth="1"/>
    <col min="11523" max="11524" width="14.125" style="3" bestFit="1" customWidth="1"/>
    <col min="11525" max="11525" width="14" style="3" customWidth="1"/>
    <col min="11526" max="11527" width="14.125" style="3" bestFit="1" customWidth="1"/>
    <col min="11528" max="11528" width="14.25" style="3" customWidth="1"/>
    <col min="11529" max="11529" width="20.625" style="3" customWidth="1"/>
    <col min="11530" max="11532" width="12.125" style="3" customWidth="1"/>
    <col min="11533" max="11533" width="12.75" style="3" customWidth="1"/>
    <col min="11534" max="11534" width="13.25" style="3" customWidth="1"/>
    <col min="11535" max="11535" width="13.75" style="3" customWidth="1"/>
    <col min="11536" max="11776" width="9" style="3"/>
    <col min="11777" max="11777" width="10.375" style="3" customWidth="1"/>
    <col min="11778" max="11778" width="44.5" style="3" customWidth="1"/>
    <col min="11779" max="11780" width="14.125" style="3" bestFit="1" customWidth="1"/>
    <col min="11781" max="11781" width="14" style="3" customWidth="1"/>
    <col min="11782" max="11783" width="14.125" style="3" bestFit="1" customWidth="1"/>
    <col min="11784" max="11784" width="14.25" style="3" customWidth="1"/>
    <col min="11785" max="11785" width="20.625" style="3" customWidth="1"/>
    <col min="11786" max="11788" width="12.125" style="3" customWidth="1"/>
    <col min="11789" max="11789" width="12.75" style="3" customWidth="1"/>
    <col min="11790" max="11790" width="13.25" style="3" customWidth="1"/>
    <col min="11791" max="11791" width="13.75" style="3" customWidth="1"/>
    <col min="11792" max="12032" width="9" style="3"/>
    <col min="12033" max="12033" width="10.375" style="3" customWidth="1"/>
    <col min="12034" max="12034" width="44.5" style="3" customWidth="1"/>
    <col min="12035" max="12036" width="14.125" style="3" bestFit="1" customWidth="1"/>
    <col min="12037" max="12037" width="14" style="3" customWidth="1"/>
    <col min="12038" max="12039" width="14.125" style="3" bestFit="1" customWidth="1"/>
    <col min="12040" max="12040" width="14.25" style="3" customWidth="1"/>
    <col min="12041" max="12041" width="20.625" style="3" customWidth="1"/>
    <col min="12042" max="12044" width="12.125" style="3" customWidth="1"/>
    <col min="12045" max="12045" width="12.75" style="3" customWidth="1"/>
    <col min="12046" max="12046" width="13.25" style="3" customWidth="1"/>
    <col min="12047" max="12047" width="13.75" style="3" customWidth="1"/>
    <col min="12048" max="12288" width="9" style="3"/>
    <col min="12289" max="12289" width="10.375" style="3" customWidth="1"/>
    <col min="12290" max="12290" width="44.5" style="3" customWidth="1"/>
    <col min="12291" max="12292" width="14.125" style="3" bestFit="1" customWidth="1"/>
    <col min="12293" max="12293" width="14" style="3" customWidth="1"/>
    <col min="12294" max="12295" width="14.125" style="3" bestFit="1" customWidth="1"/>
    <col min="12296" max="12296" width="14.25" style="3" customWidth="1"/>
    <col min="12297" max="12297" width="20.625" style="3" customWidth="1"/>
    <col min="12298" max="12300" width="12.125" style="3" customWidth="1"/>
    <col min="12301" max="12301" width="12.75" style="3" customWidth="1"/>
    <col min="12302" max="12302" width="13.25" style="3" customWidth="1"/>
    <col min="12303" max="12303" width="13.75" style="3" customWidth="1"/>
    <col min="12304" max="12544" width="9" style="3"/>
    <col min="12545" max="12545" width="10.375" style="3" customWidth="1"/>
    <col min="12546" max="12546" width="44.5" style="3" customWidth="1"/>
    <col min="12547" max="12548" width="14.125" style="3" bestFit="1" customWidth="1"/>
    <col min="12549" max="12549" width="14" style="3" customWidth="1"/>
    <col min="12550" max="12551" width="14.125" style="3" bestFit="1" customWidth="1"/>
    <col min="12552" max="12552" width="14.25" style="3" customWidth="1"/>
    <col min="12553" max="12553" width="20.625" style="3" customWidth="1"/>
    <col min="12554" max="12556" width="12.125" style="3" customWidth="1"/>
    <col min="12557" max="12557" width="12.75" style="3" customWidth="1"/>
    <col min="12558" max="12558" width="13.25" style="3" customWidth="1"/>
    <col min="12559" max="12559" width="13.75" style="3" customWidth="1"/>
    <col min="12560" max="12800" width="9" style="3"/>
    <col min="12801" max="12801" width="10.375" style="3" customWidth="1"/>
    <col min="12802" max="12802" width="44.5" style="3" customWidth="1"/>
    <col min="12803" max="12804" width="14.125" style="3" bestFit="1" customWidth="1"/>
    <col min="12805" max="12805" width="14" style="3" customWidth="1"/>
    <col min="12806" max="12807" width="14.125" style="3" bestFit="1" customWidth="1"/>
    <col min="12808" max="12808" width="14.25" style="3" customWidth="1"/>
    <col min="12809" max="12809" width="20.625" style="3" customWidth="1"/>
    <col min="12810" max="12812" width="12.125" style="3" customWidth="1"/>
    <col min="12813" max="12813" width="12.75" style="3" customWidth="1"/>
    <col min="12814" max="12814" width="13.25" style="3" customWidth="1"/>
    <col min="12815" max="12815" width="13.75" style="3" customWidth="1"/>
    <col min="12816" max="13056" width="9" style="3"/>
    <col min="13057" max="13057" width="10.375" style="3" customWidth="1"/>
    <col min="13058" max="13058" width="44.5" style="3" customWidth="1"/>
    <col min="13059" max="13060" width="14.125" style="3" bestFit="1" customWidth="1"/>
    <col min="13061" max="13061" width="14" style="3" customWidth="1"/>
    <col min="13062" max="13063" width="14.125" style="3" bestFit="1" customWidth="1"/>
    <col min="13064" max="13064" width="14.25" style="3" customWidth="1"/>
    <col min="13065" max="13065" width="20.625" style="3" customWidth="1"/>
    <col min="13066" max="13068" width="12.125" style="3" customWidth="1"/>
    <col min="13069" max="13069" width="12.75" style="3" customWidth="1"/>
    <col min="13070" max="13070" width="13.25" style="3" customWidth="1"/>
    <col min="13071" max="13071" width="13.75" style="3" customWidth="1"/>
    <col min="13072" max="13312" width="9" style="3"/>
    <col min="13313" max="13313" width="10.375" style="3" customWidth="1"/>
    <col min="13314" max="13314" width="44.5" style="3" customWidth="1"/>
    <col min="13315" max="13316" width="14.125" style="3" bestFit="1" customWidth="1"/>
    <col min="13317" max="13317" width="14" style="3" customWidth="1"/>
    <col min="13318" max="13319" width="14.125" style="3" bestFit="1" customWidth="1"/>
    <col min="13320" max="13320" width="14.25" style="3" customWidth="1"/>
    <col min="13321" max="13321" width="20.625" style="3" customWidth="1"/>
    <col min="13322" max="13324" width="12.125" style="3" customWidth="1"/>
    <col min="13325" max="13325" width="12.75" style="3" customWidth="1"/>
    <col min="13326" max="13326" width="13.25" style="3" customWidth="1"/>
    <col min="13327" max="13327" width="13.75" style="3" customWidth="1"/>
    <col min="13328" max="13568" width="9" style="3"/>
    <col min="13569" max="13569" width="10.375" style="3" customWidth="1"/>
    <col min="13570" max="13570" width="44.5" style="3" customWidth="1"/>
    <col min="13571" max="13572" width="14.125" style="3" bestFit="1" customWidth="1"/>
    <col min="13573" max="13573" width="14" style="3" customWidth="1"/>
    <col min="13574" max="13575" width="14.125" style="3" bestFit="1" customWidth="1"/>
    <col min="13576" max="13576" width="14.25" style="3" customWidth="1"/>
    <col min="13577" max="13577" width="20.625" style="3" customWidth="1"/>
    <col min="13578" max="13580" width="12.125" style="3" customWidth="1"/>
    <col min="13581" max="13581" width="12.75" style="3" customWidth="1"/>
    <col min="13582" max="13582" width="13.25" style="3" customWidth="1"/>
    <col min="13583" max="13583" width="13.75" style="3" customWidth="1"/>
    <col min="13584" max="13824" width="9" style="3"/>
    <col min="13825" max="13825" width="10.375" style="3" customWidth="1"/>
    <col min="13826" max="13826" width="44.5" style="3" customWidth="1"/>
    <col min="13827" max="13828" width="14.125" style="3" bestFit="1" customWidth="1"/>
    <col min="13829" max="13829" width="14" style="3" customWidth="1"/>
    <col min="13830" max="13831" width="14.125" style="3" bestFit="1" customWidth="1"/>
    <col min="13832" max="13832" width="14.25" style="3" customWidth="1"/>
    <col min="13833" max="13833" width="20.625" style="3" customWidth="1"/>
    <col min="13834" max="13836" width="12.125" style="3" customWidth="1"/>
    <col min="13837" max="13837" width="12.75" style="3" customWidth="1"/>
    <col min="13838" max="13838" width="13.25" style="3" customWidth="1"/>
    <col min="13839" max="13839" width="13.75" style="3" customWidth="1"/>
    <col min="13840" max="14080" width="9" style="3"/>
    <col min="14081" max="14081" width="10.375" style="3" customWidth="1"/>
    <col min="14082" max="14082" width="44.5" style="3" customWidth="1"/>
    <col min="14083" max="14084" width="14.125" style="3" bestFit="1" customWidth="1"/>
    <col min="14085" max="14085" width="14" style="3" customWidth="1"/>
    <col min="14086" max="14087" width="14.125" style="3" bestFit="1" customWidth="1"/>
    <col min="14088" max="14088" width="14.25" style="3" customWidth="1"/>
    <col min="14089" max="14089" width="20.625" style="3" customWidth="1"/>
    <col min="14090" max="14092" width="12.125" style="3" customWidth="1"/>
    <col min="14093" max="14093" width="12.75" style="3" customWidth="1"/>
    <col min="14094" max="14094" width="13.25" style="3" customWidth="1"/>
    <col min="14095" max="14095" width="13.75" style="3" customWidth="1"/>
    <col min="14096" max="14336" width="9" style="3"/>
    <col min="14337" max="14337" width="10.375" style="3" customWidth="1"/>
    <col min="14338" max="14338" width="44.5" style="3" customWidth="1"/>
    <col min="14339" max="14340" width="14.125" style="3" bestFit="1" customWidth="1"/>
    <col min="14341" max="14341" width="14" style="3" customWidth="1"/>
    <col min="14342" max="14343" width="14.125" style="3" bestFit="1" customWidth="1"/>
    <col min="14344" max="14344" width="14.25" style="3" customWidth="1"/>
    <col min="14345" max="14345" width="20.625" style="3" customWidth="1"/>
    <col min="14346" max="14348" width="12.125" style="3" customWidth="1"/>
    <col min="14349" max="14349" width="12.75" style="3" customWidth="1"/>
    <col min="14350" max="14350" width="13.25" style="3" customWidth="1"/>
    <col min="14351" max="14351" width="13.75" style="3" customWidth="1"/>
    <col min="14352" max="14592" width="9" style="3"/>
    <col min="14593" max="14593" width="10.375" style="3" customWidth="1"/>
    <col min="14594" max="14594" width="44.5" style="3" customWidth="1"/>
    <col min="14595" max="14596" width="14.125" style="3" bestFit="1" customWidth="1"/>
    <col min="14597" max="14597" width="14" style="3" customWidth="1"/>
    <col min="14598" max="14599" width="14.125" style="3" bestFit="1" customWidth="1"/>
    <col min="14600" max="14600" width="14.25" style="3" customWidth="1"/>
    <col min="14601" max="14601" width="20.625" style="3" customWidth="1"/>
    <col min="14602" max="14604" width="12.125" style="3" customWidth="1"/>
    <col min="14605" max="14605" width="12.75" style="3" customWidth="1"/>
    <col min="14606" max="14606" width="13.25" style="3" customWidth="1"/>
    <col min="14607" max="14607" width="13.75" style="3" customWidth="1"/>
    <col min="14608" max="14848" width="9" style="3"/>
    <col min="14849" max="14849" width="10.375" style="3" customWidth="1"/>
    <col min="14850" max="14850" width="44.5" style="3" customWidth="1"/>
    <col min="14851" max="14852" width="14.125" style="3" bestFit="1" customWidth="1"/>
    <col min="14853" max="14853" width="14" style="3" customWidth="1"/>
    <col min="14854" max="14855" width="14.125" style="3" bestFit="1" customWidth="1"/>
    <col min="14856" max="14856" width="14.25" style="3" customWidth="1"/>
    <col min="14857" max="14857" width="20.625" style="3" customWidth="1"/>
    <col min="14858" max="14860" width="12.125" style="3" customWidth="1"/>
    <col min="14861" max="14861" width="12.75" style="3" customWidth="1"/>
    <col min="14862" max="14862" width="13.25" style="3" customWidth="1"/>
    <col min="14863" max="14863" width="13.75" style="3" customWidth="1"/>
    <col min="14864" max="15104" width="9" style="3"/>
    <col min="15105" max="15105" width="10.375" style="3" customWidth="1"/>
    <col min="15106" max="15106" width="44.5" style="3" customWidth="1"/>
    <col min="15107" max="15108" width="14.125" style="3" bestFit="1" customWidth="1"/>
    <col min="15109" max="15109" width="14" style="3" customWidth="1"/>
    <col min="15110" max="15111" width="14.125" style="3" bestFit="1" customWidth="1"/>
    <col min="15112" max="15112" width="14.25" style="3" customWidth="1"/>
    <col min="15113" max="15113" width="20.625" style="3" customWidth="1"/>
    <col min="15114" max="15116" width="12.125" style="3" customWidth="1"/>
    <col min="15117" max="15117" width="12.75" style="3" customWidth="1"/>
    <col min="15118" max="15118" width="13.25" style="3" customWidth="1"/>
    <col min="15119" max="15119" width="13.75" style="3" customWidth="1"/>
    <col min="15120" max="15360" width="9" style="3"/>
    <col min="15361" max="15361" width="10.375" style="3" customWidth="1"/>
    <col min="15362" max="15362" width="44.5" style="3" customWidth="1"/>
    <col min="15363" max="15364" width="14.125" style="3" bestFit="1" customWidth="1"/>
    <col min="15365" max="15365" width="14" style="3" customWidth="1"/>
    <col min="15366" max="15367" width="14.125" style="3" bestFit="1" customWidth="1"/>
    <col min="15368" max="15368" width="14.25" style="3" customWidth="1"/>
    <col min="15369" max="15369" width="20.625" style="3" customWidth="1"/>
    <col min="15370" max="15372" width="12.125" style="3" customWidth="1"/>
    <col min="15373" max="15373" width="12.75" style="3" customWidth="1"/>
    <col min="15374" max="15374" width="13.25" style="3" customWidth="1"/>
    <col min="15375" max="15375" width="13.75" style="3" customWidth="1"/>
    <col min="15376" max="15616" width="9" style="3"/>
    <col min="15617" max="15617" width="10.375" style="3" customWidth="1"/>
    <col min="15618" max="15618" width="44.5" style="3" customWidth="1"/>
    <col min="15619" max="15620" width="14.125" style="3" bestFit="1" customWidth="1"/>
    <col min="15621" max="15621" width="14" style="3" customWidth="1"/>
    <col min="15622" max="15623" width="14.125" style="3" bestFit="1" customWidth="1"/>
    <col min="15624" max="15624" width="14.25" style="3" customWidth="1"/>
    <col min="15625" max="15625" width="20.625" style="3" customWidth="1"/>
    <col min="15626" max="15628" width="12.125" style="3" customWidth="1"/>
    <col min="15629" max="15629" width="12.75" style="3" customWidth="1"/>
    <col min="15630" max="15630" width="13.25" style="3" customWidth="1"/>
    <col min="15631" max="15631" width="13.75" style="3" customWidth="1"/>
    <col min="15632" max="15872" width="9" style="3"/>
    <col min="15873" max="15873" width="10.375" style="3" customWidth="1"/>
    <col min="15874" max="15874" width="44.5" style="3" customWidth="1"/>
    <col min="15875" max="15876" width="14.125" style="3" bestFit="1" customWidth="1"/>
    <col min="15877" max="15877" width="14" style="3" customWidth="1"/>
    <col min="15878" max="15879" width="14.125" style="3" bestFit="1" customWidth="1"/>
    <col min="15880" max="15880" width="14.25" style="3" customWidth="1"/>
    <col min="15881" max="15881" width="20.625" style="3" customWidth="1"/>
    <col min="15882" max="15884" width="12.125" style="3" customWidth="1"/>
    <col min="15885" max="15885" width="12.75" style="3" customWidth="1"/>
    <col min="15886" max="15886" width="13.25" style="3" customWidth="1"/>
    <col min="15887" max="15887" width="13.75" style="3" customWidth="1"/>
    <col min="15888" max="16128" width="9" style="3"/>
    <col min="16129" max="16129" width="10.375" style="3" customWidth="1"/>
    <col min="16130" max="16130" width="44.5" style="3" customWidth="1"/>
    <col min="16131" max="16132" width="14.125" style="3" bestFit="1" customWidth="1"/>
    <col min="16133" max="16133" width="14" style="3" customWidth="1"/>
    <col min="16134" max="16135" width="14.125" style="3" bestFit="1" customWidth="1"/>
    <col min="16136" max="16136" width="14.25" style="3" customWidth="1"/>
    <col min="16137" max="16137" width="20.625" style="3" customWidth="1"/>
    <col min="16138" max="16140" width="12.125" style="3" customWidth="1"/>
    <col min="16141" max="16141" width="12.75" style="3" customWidth="1"/>
    <col min="16142" max="16142" width="13.25" style="3" customWidth="1"/>
    <col min="16143" max="16143" width="13.75" style="3" customWidth="1"/>
    <col min="16144" max="16384" width="9" style="3"/>
  </cols>
  <sheetData>
    <row r="1" spans="1:21" ht="24" customHeight="1" x14ac:dyDescent="0.25">
      <c r="A1" s="1" t="s">
        <v>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21" ht="24" customHeight="1" x14ac:dyDescent="0.25">
      <c r="A2" s="141" t="s">
        <v>285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</row>
    <row r="3" spans="1:21" ht="18.75" customHeight="1" x14ac:dyDescent="0.25">
      <c r="A3" s="3" t="s">
        <v>3</v>
      </c>
      <c r="B3" s="142" t="s">
        <v>286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4" t="s">
        <v>0</v>
      </c>
    </row>
    <row r="4" spans="1:21" ht="17.25" customHeight="1" x14ac:dyDescent="0.25">
      <c r="A4" s="137" t="s">
        <v>1</v>
      </c>
      <c r="B4" s="143" t="s">
        <v>4</v>
      </c>
      <c r="C4" s="5" t="s">
        <v>5</v>
      </c>
      <c r="D4" s="6"/>
      <c r="E4" s="6"/>
      <c r="F4" s="6"/>
      <c r="G4" s="6"/>
      <c r="H4" s="6"/>
      <c r="I4" s="6"/>
      <c r="J4" s="6"/>
      <c r="K4" s="6"/>
      <c r="L4" s="6"/>
      <c r="M4" s="6"/>
      <c r="N4" s="144" t="s">
        <v>6</v>
      </c>
      <c r="O4" s="140"/>
    </row>
    <row r="5" spans="1:21" ht="16.5" customHeight="1" x14ac:dyDescent="0.25">
      <c r="A5" s="143"/>
      <c r="B5" s="143"/>
      <c r="C5" s="143" t="s">
        <v>7</v>
      </c>
      <c r="D5" s="137" t="s">
        <v>8</v>
      </c>
      <c r="E5" s="136" t="s">
        <v>9</v>
      </c>
      <c r="F5" s="5" t="s">
        <v>10</v>
      </c>
      <c r="G5" s="5"/>
      <c r="H5" s="5"/>
      <c r="I5" s="5" t="s">
        <v>11</v>
      </c>
      <c r="J5" s="5"/>
      <c r="K5" s="5"/>
      <c r="L5" s="5"/>
      <c r="M5" s="137" t="s">
        <v>12</v>
      </c>
      <c r="N5" s="137" t="s">
        <v>13</v>
      </c>
      <c r="O5" s="137" t="s">
        <v>12</v>
      </c>
    </row>
    <row r="6" spans="1:21" ht="36.75" customHeight="1" x14ac:dyDescent="0.25">
      <c r="A6" s="143"/>
      <c r="B6" s="143"/>
      <c r="C6" s="143"/>
      <c r="D6" s="137"/>
      <c r="E6" s="136"/>
      <c r="F6" s="7" t="s">
        <v>14</v>
      </c>
      <c r="G6" s="7" t="s">
        <v>15</v>
      </c>
      <c r="H6" s="8" t="s">
        <v>9</v>
      </c>
      <c r="I6" s="9" t="s">
        <v>16</v>
      </c>
      <c r="J6" s="7" t="s">
        <v>14</v>
      </c>
      <c r="K6" s="7" t="s">
        <v>15</v>
      </c>
      <c r="L6" s="8" t="s">
        <v>9</v>
      </c>
      <c r="M6" s="138"/>
      <c r="N6" s="139"/>
      <c r="O6" s="140"/>
    </row>
    <row r="7" spans="1:21" s="12" customFormat="1" ht="30" customHeight="1" x14ac:dyDescent="0.25">
      <c r="A7" s="10" t="s">
        <v>17</v>
      </c>
      <c r="B7" s="10"/>
      <c r="C7" s="11">
        <f>D7+E7</f>
        <v>24023621</v>
      </c>
      <c r="D7" s="11">
        <f>G7+K7</f>
        <v>4397967</v>
      </c>
      <c r="E7" s="11">
        <f>H7+L7</f>
        <v>19625654</v>
      </c>
      <c r="F7" s="11">
        <f>F8+F91</f>
        <v>24023621</v>
      </c>
      <c r="G7" s="11">
        <f>G8+G91</f>
        <v>4397967</v>
      </c>
      <c r="H7" s="11">
        <f>H8+H91</f>
        <v>19625654</v>
      </c>
      <c r="I7" s="11"/>
      <c r="J7" s="11"/>
      <c r="K7" s="11"/>
      <c r="L7" s="11"/>
      <c r="M7" s="11"/>
      <c r="N7" s="11">
        <f>N8+N91</f>
        <v>1591906</v>
      </c>
      <c r="O7" s="11"/>
    </row>
    <row r="8" spans="1:21" s="16" customFormat="1" ht="30" customHeight="1" x14ac:dyDescent="0.25">
      <c r="A8" s="13" t="s">
        <v>18</v>
      </c>
      <c r="B8" s="13"/>
      <c r="C8" s="14">
        <f t="shared" ref="C8:H8" si="0">SUM(C9,C18,C25,C28,C33,C40:C43,C46:C47)</f>
        <v>16684404</v>
      </c>
      <c r="D8" s="14">
        <f t="shared" si="0"/>
        <v>3194989</v>
      </c>
      <c r="E8" s="14">
        <f t="shared" si="0"/>
        <v>13489415</v>
      </c>
      <c r="F8" s="14">
        <f t="shared" si="0"/>
        <v>16684404</v>
      </c>
      <c r="G8" s="14">
        <f>SUM(G9,G18,G25,G28,G33,G40,G41,G42,G43,G46)</f>
        <v>3194989</v>
      </c>
      <c r="H8" s="14">
        <f t="shared" si="0"/>
        <v>13489415</v>
      </c>
      <c r="I8" s="15"/>
      <c r="J8" s="15"/>
      <c r="K8" s="15"/>
      <c r="L8" s="15"/>
      <c r="M8" s="15"/>
      <c r="N8" s="15">
        <f>N9+N18+N25+N28+N33+N40+N41+N42+N43+N46+N47</f>
        <v>1591906</v>
      </c>
      <c r="O8" s="15"/>
    </row>
    <row r="9" spans="1:21" s="21" customFormat="1" ht="24.95" hidden="1" customHeight="1" x14ac:dyDescent="0.25">
      <c r="A9" s="17" t="s">
        <v>19</v>
      </c>
      <c r="B9" s="18" t="s">
        <v>20</v>
      </c>
      <c r="C9" s="19">
        <f>D9+E9</f>
        <v>2109603</v>
      </c>
      <c r="D9" s="19">
        <f>SUM(D10:D17)</f>
        <v>1268117</v>
      </c>
      <c r="E9" s="19">
        <f>SUM(E10:E17)</f>
        <v>841486</v>
      </c>
      <c r="F9" s="19">
        <f>SUM(F10:F17)</f>
        <v>2109603</v>
      </c>
      <c r="G9" s="19">
        <f>SUM(G10:G17)</f>
        <v>1268117</v>
      </c>
      <c r="H9" s="19">
        <f>SUM(H10:H17)</f>
        <v>841486</v>
      </c>
      <c r="I9" s="20"/>
      <c r="J9" s="20"/>
      <c r="K9" s="20"/>
      <c r="L9" s="20"/>
      <c r="M9" s="20"/>
      <c r="N9" s="20">
        <f>SUM(N10:N17)</f>
        <v>98078</v>
      </c>
      <c r="O9" s="20"/>
    </row>
    <row r="10" spans="1:21" ht="24.95" hidden="1" customHeight="1" x14ac:dyDescent="0.25">
      <c r="A10" s="22" t="s">
        <v>21</v>
      </c>
      <c r="B10" s="23" t="s">
        <v>22</v>
      </c>
      <c r="C10" s="24">
        <f>SUM(D10:E10)</f>
        <v>483723</v>
      </c>
      <c r="D10" s="24">
        <f t="shared" ref="D10:E12" si="1">SUM(G10,L10)</f>
        <v>380435</v>
      </c>
      <c r="E10" s="24">
        <f t="shared" si="1"/>
        <v>103288</v>
      </c>
      <c r="F10" s="24">
        <f>SUM(G10:H10)</f>
        <v>483723</v>
      </c>
      <c r="G10" s="25">
        <v>380435</v>
      </c>
      <c r="H10" s="25">
        <v>103288</v>
      </c>
      <c r="I10" s="26"/>
      <c r="J10" s="26"/>
      <c r="K10" s="26"/>
      <c r="L10" s="26"/>
      <c r="M10" s="26"/>
      <c r="N10" s="26">
        <v>9150</v>
      </c>
      <c r="O10" s="26"/>
    </row>
    <row r="11" spans="1:21" ht="24.95" hidden="1" customHeight="1" x14ac:dyDescent="0.25">
      <c r="A11" s="27" t="s">
        <v>23</v>
      </c>
      <c r="B11" s="23" t="s">
        <v>24</v>
      </c>
      <c r="C11" s="24">
        <f>SUM(D11:E11)</f>
        <v>483723</v>
      </c>
      <c r="D11" s="24">
        <f t="shared" si="1"/>
        <v>380435</v>
      </c>
      <c r="E11" s="24">
        <f t="shared" si="1"/>
        <v>103288</v>
      </c>
      <c r="F11" s="24">
        <f>SUM(G11:H11)</f>
        <v>483723</v>
      </c>
      <c r="G11" s="25">
        <v>380435</v>
      </c>
      <c r="H11" s="25">
        <v>103288</v>
      </c>
      <c r="I11" s="25"/>
      <c r="J11" s="25"/>
      <c r="K11" s="25"/>
      <c r="L11" s="25"/>
      <c r="M11" s="25"/>
      <c r="N11" s="25">
        <v>9150</v>
      </c>
      <c r="O11" s="25"/>
      <c r="P11" s="28"/>
      <c r="Q11" s="28"/>
      <c r="R11" s="28"/>
      <c r="S11" s="28"/>
      <c r="T11" s="28"/>
      <c r="U11" s="28"/>
    </row>
    <row r="12" spans="1:21" ht="24.95" hidden="1" customHeight="1" x14ac:dyDescent="0.25">
      <c r="A12" s="22" t="s">
        <v>25</v>
      </c>
      <c r="B12" s="23" t="s">
        <v>26</v>
      </c>
      <c r="C12" s="24">
        <f t="shared" ref="C12:C39" si="2">SUM(D12:E12)</f>
        <v>644963</v>
      </c>
      <c r="D12" s="24">
        <f t="shared" si="1"/>
        <v>507247</v>
      </c>
      <c r="E12" s="24">
        <f t="shared" si="1"/>
        <v>137716</v>
      </c>
      <c r="F12" s="24">
        <f t="shared" ref="F12:F42" si="3">SUM(G12:H12)</f>
        <v>644963</v>
      </c>
      <c r="G12" s="25">
        <v>507247</v>
      </c>
      <c r="H12" s="25">
        <v>137716</v>
      </c>
      <c r="I12" s="26"/>
      <c r="J12" s="26"/>
      <c r="K12" s="26"/>
      <c r="L12" s="26"/>
      <c r="M12" s="26"/>
      <c r="N12" s="26">
        <v>12200</v>
      </c>
      <c r="O12" s="26"/>
    </row>
    <row r="13" spans="1:21" ht="24.95" hidden="1" customHeight="1" x14ac:dyDescent="0.25">
      <c r="A13" s="22" t="s">
        <v>27</v>
      </c>
      <c r="B13" s="29" t="s">
        <v>28</v>
      </c>
      <c r="C13" s="24">
        <f t="shared" si="2"/>
        <v>35298</v>
      </c>
      <c r="D13" s="24"/>
      <c r="E13" s="24">
        <f>SUM(H13,M13)</f>
        <v>35298</v>
      </c>
      <c r="F13" s="24">
        <f t="shared" si="3"/>
        <v>35298</v>
      </c>
      <c r="G13" s="25"/>
      <c r="H13" s="25">
        <v>35298</v>
      </c>
      <c r="I13" s="26"/>
      <c r="J13" s="26"/>
      <c r="K13" s="26"/>
      <c r="L13" s="26"/>
      <c r="M13" s="26"/>
      <c r="N13" s="26">
        <v>6076</v>
      </c>
      <c r="O13" s="26"/>
    </row>
    <row r="14" spans="1:21" ht="24.95" hidden="1" customHeight="1" x14ac:dyDescent="0.25">
      <c r="A14" s="22" t="s">
        <v>29</v>
      </c>
      <c r="B14" s="30" t="s">
        <v>30</v>
      </c>
      <c r="C14" s="24">
        <f t="shared" si="2"/>
        <v>40000</v>
      </c>
      <c r="D14" s="24"/>
      <c r="E14" s="24">
        <f>SUM(H14,M14)</f>
        <v>40000</v>
      </c>
      <c r="F14" s="24">
        <f t="shared" si="3"/>
        <v>40000</v>
      </c>
      <c r="G14" s="25"/>
      <c r="H14" s="25">
        <v>40000</v>
      </c>
      <c r="I14" s="26"/>
      <c r="J14" s="26"/>
      <c r="K14" s="26"/>
      <c r="L14" s="26"/>
      <c r="M14" s="26"/>
      <c r="N14" s="26"/>
      <c r="O14" s="26"/>
    </row>
    <row r="15" spans="1:21" ht="24.95" hidden="1" customHeight="1" x14ac:dyDescent="0.25">
      <c r="A15" s="27" t="s">
        <v>31</v>
      </c>
      <c r="B15" s="29" t="s">
        <v>32</v>
      </c>
      <c r="C15" s="24">
        <f t="shared" si="2"/>
        <v>1000</v>
      </c>
      <c r="D15" s="24"/>
      <c r="E15" s="24">
        <f>SUM(H15,M15)</f>
        <v>1000</v>
      </c>
      <c r="F15" s="24">
        <f t="shared" si="3"/>
        <v>1000</v>
      </c>
      <c r="G15" s="25"/>
      <c r="H15" s="25">
        <v>1000</v>
      </c>
      <c r="I15" s="26"/>
      <c r="J15" s="26"/>
      <c r="K15" s="26"/>
      <c r="L15" s="26"/>
      <c r="M15" s="26"/>
      <c r="N15" s="26"/>
      <c r="O15" s="26"/>
    </row>
    <row r="16" spans="1:21" ht="24.95" hidden="1" customHeight="1" x14ac:dyDescent="0.25">
      <c r="A16" s="27" t="s">
        <v>33</v>
      </c>
      <c r="B16" s="30" t="s">
        <v>34</v>
      </c>
      <c r="C16" s="24">
        <f t="shared" si="2"/>
        <v>13976</v>
      </c>
      <c r="D16" s="24"/>
      <c r="E16" s="24">
        <f>SUM(H16,M16)</f>
        <v>13976</v>
      </c>
      <c r="F16" s="24">
        <f t="shared" si="3"/>
        <v>13976</v>
      </c>
      <c r="G16" s="25"/>
      <c r="H16" s="25">
        <v>13976</v>
      </c>
      <c r="I16" s="26"/>
      <c r="J16" s="26"/>
      <c r="K16" s="26"/>
      <c r="L16" s="26"/>
      <c r="M16" s="26"/>
      <c r="N16" s="26">
        <v>2798</v>
      </c>
      <c r="O16" s="26"/>
    </row>
    <row r="17" spans="1:15" ht="24.95" hidden="1" customHeight="1" x14ac:dyDescent="0.25">
      <c r="A17" s="27" t="s">
        <v>35</v>
      </c>
      <c r="B17" s="31" t="s">
        <v>36</v>
      </c>
      <c r="C17" s="24">
        <f t="shared" si="2"/>
        <v>406920</v>
      </c>
      <c r="D17" s="24"/>
      <c r="E17" s="24">
        <f>SUM(H17,M17)</f>
        <v>406920</v>
      </c>
      <c r="F17" s="24">
        <f t="shared" si="3"/>
        <v>406920</v>
      </c>
      <c r="G17" s="25"/>
      <c r="H17" s="25">
        <v>406920</v>
      </c>
      <c r="I17" s="26"/>
      <c r="J17" s="26"/>
      <c r="K17" s="26"/>
      <c r="L17" s="26"/>
      <c r="M17" s="26"/>
      <c r="N17" s="26">
        <v>58704</v>
      </c>
      <c r="O17" s="26"/>
    </row>
    <row r="18" spans="1:15" s="21" customFormat="1" ht="24.95" hidden="1" customHeight="1" x14ac:dyDescent="0.25">
      <c r="A18" s="17" t="s">
        <v>37</v>
      </c>
      <c r="B18" s="32" t="s">
        <v>38</v>
      </c>
      <c r="C18" s="19">
        <f>D18+E18</f>
        <v>2913830</v>
      </c>
      <c r="D18" s="19">
        <f>SUM(D19:D24)</f>
        <v>117704</v>
      </c>
      <c r="E18" s="19">
        <f>SUM(E19:E24)</f>
        <v>2796126</v>
      </c>
      <c r="F18" s="19">
        <f>SUM(F19:F24)</f>
        <v>2913830</v>
      </c>
      <c r="G18" s="19">
        <f>SUM(G19:G24)</f>
        <v>117704</v>
      </c>
      <c r="H18" s="19">
        <f>SUM(H19:H24)</f>
        <v>2796126</v>
      </c>
      <c r="I18" s="20"/>
      <c r="J18" s="20"/>
      <c r="K18" s="20"/>
      <c r="L18" s="20"/>
      <c r="M18" s="20"/>
      <c r="N18" s="20">
        <f>SUM(N19:N24)</f>
        <v>343029</v>
      </c>
      <c r="O18" s="20"/>
    </row>
    <row r="19" spans="1:15" ht="24.95" hidden="1" customHeight="1" x14ac:dyDescent="0.25">
      <c r="A19" s="22" t="s">
        <v>39</v>
      </c>
      <c r="B19" s="33" t="s">
        <v>40</v>
      </c>
      <c r="C19" s="24">
        <f t="shared" si="2"/>
        <v>383032</v>
      </c>
      <c r="D19" s="24">
        <f>SUM(G19,L19)</f>
        <v>117704</v>
      </c>
      <c r="E19" s="24">
        <f>SUM(H19,M19)</f>
        <v>265328</v>
      </c>
      <c r="F19" s="24">
        <f t="shared" si="3"/>
        <v>383032</v>
      </c>
      <c r="G19" s="25">
        <v>117704</v>
      </c>
      <c r="H19" s="25">
        <v>265328</v>
      </c>
      <c r="I19" s="26"/>
      <c r="J19" s="26"/>
      <c r="K19" s="26"/>
      <c r="L19" s="26"/>
      <c r="M19" s="26"/>
      <c r="N19" s="26"/>
      <c r="O19" s="26"/>
    </row>
    <row r="20" spans="1:15" ht="43.5" hidden="1" customHeight="1" x14ac:dyDescent="0.25">
      <c r="A20" s="22" t="s">
        <v>41</v>
      </c>
      <c r="B20" s="34" t="s">
        <v>42</v>
      </c>
      <c r="C20" s="24">
        <f t="shared" si="2"/>
        <v>20000</v>
      </c>
      <c r="D20" s="24"/>
      <c r="E20" s="24">
        <f>SUM(H20,M20)</f>
        <v>20000</v>
      </c>
      <c r="F20" s="24">
        <f t="shared" si="3"/>
        <v>20000</v>
      </c>
      <c r="G20" s="25"/>
      <c r="H20" s="25">
        <v>20000</v>
      </c>
      <c r="I20" s="26"/>
      <c r="J20" s="26"/>
      <c r="K20" s="26"/>
      <c r="L20" s="26"/>
      <c r="M20" s="26"/>
      <c r="N20" s="26"/>
      <c r="O20" s="26"/>
    </row>
    <row r="21" spans="1:15" ht="24.95" hidden="1" customHeight="1" x14ac:dyDescent="0.25">
      <c r="A21" s="22" t="s">
        <v>43</v>
      </c>
      <c r="B21" s="34" t="s">
        <v>44</v>
      </c>
      <c r="C21" s="24">
        <f t="shared" si="2"/>
        <v>173153</v>
      </c>
      <c r="D21" s="24"/>
      <c r="E21" s="24">
        <f>SUM(H21,M21)</f>
        <v>173153</v>
      </c>
      <c r="F21" s="24">
        <f t="shared" si="3"/>
        <v>173153</v>
      </c>
      <c r="G21" s="25"/>
      <c r="H21" s="25">
        <v>173153</v>
      </c>
      <c r="I21" s="26"/>
      <c r="J21" s="26"/>
      <c r="K21" s="26"/>
      <c r="L21" s="26"/>
      <c r="M21" s="26"/>
      <c r="N21" s="26"/>
      <c r="O21" s="26"/>
    </row>
    <row r="22" spans="1:15" ht="24.95" hidden="1" customHeight="1" x14ac:dyDescent="0.25">
      <c r="A22" s="22" t="s">
        <v>45</v>
      </c>
      <c r="B22" s="31" t="s">
        <v>46</v>
      </c>
      <c r="C22" s="25"/>
      <c r="D22" s="25"/>
      <c r="E22" s="25"/>
      <c r="F22" s="25"/>
      <c r="G22" s="25"/>
      <c r="H22" s="25"/>
      <c r="I22" s="26"/>
      <c r="J22" s="26"/>
      <c r="K22" s="26"/>
      <c r="L22" s="26"/>
      <c r="M22" s="26"/>
      <c r="N22" s="26"/>
      <c r="O22" s="26"/>
    </row>
    <row r="23" spans="1:15" ht="24.95" hidden="1" customHeight="1" x14ac:dyDescent="0.25">
      <c r="A23" s="22" t="s">
        <v>47</v>
      </c>
      <c r="B23" s="34" t="s">
        <v>48</v>
      </c>
      <c r="C23" s="24">
        <f t="shared" si="2"/>
        <v>169037</v>
      </c>
      <c r="D23" s="24"/>
      <c r="E23" s="24">
        <f>SUM(H23,M23)</f>
        <v>169037</v>
      </c>
      <c r="F23" s="24">
        <f t="shared" si="3"/>
        <v>169037</v>
      </c>
      <c r="G23" s="25"/>
      <c r="H23" s="25">
        <v>169037</v>
      </c>
      <c r="I23" s="26"/>
      <c r="J23" s="26"/>
      <c r="K23" s="26"/>
      <c r="L23" s="26"/>
      <c r="M23" s="26"/>
      <c r="N23" s="26"/>
      <c r="O23" s="26"/>
    </row>
    <row r="24" spans="1:15" ht="24.95" hidden="1" customHeight="1" x14ac:dyDescent="0.25">
      <c r="A24" s="22" t="s">
        <v>49</v>
      </c>
      <c r="B24" s="34" t="s">
        <v>50</v>
      </c>
      <c r="C24" s="24">
        <f t="shared" si="2"/>
        <v>2168608</v>
      </c>
      <c r="D24" s="24"/>
      <c r="E24" s="24">
        <f>SUM(H24,M24)</f>
        <v>2168608</v>
      </c>
      <c r="F24" s="24">
        <f t="shared" si="3"/>
        <v>2168608</v>
      </c>
      <c r="G24" s="25"/>
      <c r="H24" s="25">
        <v>2168608</v>
      </c>
      <c r="I24" s="26"/>
      <c r="J24" s="26"/>
      <c r="K24" s="26"/>
      <c r="L24" s="26"/>
      <c r="M24" s="26"/>
      <c r="N24" s="26">
        <v>343029</v>
      </c>
      <c r="O24" s="26"/>
    </row>
    <row r="25" spans="1:15" s="21" customFormat="1" ht="24.95" hidden="1" customHeight="1" x14ac:dyDescent="0.25">
      <c r="A25" s="17" t="s">
        <v>51</v>
      </c>
      <c r="B25" s="32" t="s">
        <v>52</v>
      </c>
      <c r="C25" s="19">
        <f t="shared" ref="C25:H25" si="4">SUM(C26:C27)</f>
        <v>343030</v>
      </c>
      <c r="D25" s="19">
        <f t="shared" si="4"/>
        <v>0</v>
      </c>
      <c r="E25" s="19">
        <f t="shared" si="4"/>
        <v>343030</v>
      </c>
      <c r="F25" s="19">
        <f t="shared" si="4"/>
        <v>343030</v>
      </c>
      <c r="G25" s="19">
        <f t="shared" si="4"/>
        <v>0</v>
      </c>
      <c r="H25" s="19">
        <f t="shared" si="4"/>
        <v>343030</v>
      </c>
      <c r="I25" s="20"/>
      <c r="J25" s="20"/>
      <c r="K25" s="20"/>
      <c r="L25" s="20"/>
      <c r="M25" s="20"/>
      <c r="N25" s="20">
        <f>SUM(N26:N27)</f>
        <v>46026</v>
      </c>
      <c r="O25" s="20"/>
    </row>
    <row r="26" spans="1:15" ht="39.75" hidden="1" customHeight="1" x14ac:dyDescent="0.25">
      <c r="A26" s="22" t="s">
        <v>53</v>
      </c>
      <c r="B26" s="34" t="s">
        <v>54</v>
      </c>
      <c r="C26" s="24">
        <f t="shared" si="2"/>
        <v>73323</v>
      </c>
      <c r="D26" s="24"/>
      <c r="E26" s="24">
        <f>SUM(H26,M26)</f>
        <v>73323</v>
      </c>
      <c r="F26" s="24">
        <f t="shared" si="3"/>
        <v>73323</v>
      </c>
      <c r="G26" s="35"/>
      <c r="H26" s="25">
        <v>73323</v>
      </c>
      <c r="I26" s="26"/>
      <c r="J26" s="26"/>
      <c r="K26" s="26"/>
      <c r="L26" s="26"/>
      <c r="M26" s="26"/>
      <c r="N26" s="26"/>
      <c r="O26" s="26"/>
    </row>
    <row r="27" spans="1:15" ht="24.95" hidden="1" customHeight="1" x14ac:dyDescent="0.25">
      <c r="A27" s="22" t="s">
        <v>55</v>
      </c>
      <c r="B27" s="34" t="s">
        <v>56</v>
      </c>
      <c r="C27" s="24">
        <f t="shared" si="2"/>
        <v>269707</v>
      </c>
      <c r="D27" s="24"/>
      <c r="E27" s="24">
        <f>SUM(H27,M27)</f>
        <v>269707</v>
      </c>
      <c r="F27" s="24">
        <f t="shared" si="3"/>
        <v>269707</v>
      </c>
      <c r="G27" s="24"/>
      <c r="H27" s="25">
        <v>269707</v>
      </c>
      <c r="I27" s="26"/>
      <c r="J27" s="26"/>
      <c r="K27" s="26"/>
      <c r="L27" s="26"/>
      <c r="M27" s="26"/>
      <c r="N27" s="26">
        <v>46026</v>
      </c>
      <c r="O27" s="26"/>
    </row>
    <row r="28" spans="1:15" s="21" customFormat="1" ht="24.95" hidden="1" customHeight="1" x14ac:dyDescent="0.25">
      <c r="A28" s="17" t="s">
        <v>57</v>
      </c>
      <c r="B28" s="18" t="s">
        <v>58</v>
      </c>
      <c r="C28" s="19">
        <f t="shared" ref="C28:H28" si="5">SUM(C29:C32)</f>
        <v>4897090</v>
      </c>
      <c r="D28" s="19">
        <f t="shared" si="5"/>
        <v>360663</v>
      </c>
      <c r="E28" s="19">
        <f t="shared" si="5"/>
        <v>4536427</v>
      </c>
      <c r="F28" s="19">
        <f t="shared" si="5"/>
        <v>4897090</v>
      </c>
      <c r="G28" s="19">
        <f t="shared" si="5"/>
        <v>360663</v>
      </c>
      <c r="H28" s="19">
        <f t="shared" si="5"/>
        <v>4536427</v>
      </c>
      <c r="I28" s="20"/>
      <c r="J28" s="20"/>
      <c r="K28" s="20"/>
      <c r="L28" s="20"/>
      <c r="M28" s="20"/>
      <c r="N28" s="20">
        <f>SUM(N29:N32)</f>
        <v>417558</v>
      </c>
      <c r="O28" s="20"/>
    </row>
    <row r="29" spans="1:15" ht="24.95" hidden="1" customHeight="1" x14ac:dyDescent="0.25">
      <c r="A29" s="22" t="s">
        <v>59</v>
      </c>
      <c r="B29" s="23" t="s">
        <v>60</v>
      </c>
      <c r="C29" s="24">
        <f t="shared" si="2"/>
        <v>1622860</v>
      </c>
      <c r="D29" s="24">
        <f>SUM(G29,L29)</f>
        <v>360663</v>
      </c>
      <c r="E29" s="24">
        <f>SUM(H29,M29)</f>
        <v>1262197</v>
      </c>
      <c r="F29" s="24">
        <f t="shared" si="3"/>
        <v>1622860</v>
      </c>
      <c r="G29" s="25">
        <v>360663</v>
      </c>
      <c r="H29" s="25">
        <v>1262197</v>
      </c>
      <c r="I29" s="26"/>
      <c r="J29" s="26"/>
      <c r="K29" s="26"/>
      <c r="L29" s="26"/>
      <c r="M29" s="26"/>
      <c r="N29" s="26"/>
      <c r="O29" s="26"/>
    </row>
    <row r="30" spans="1:15" ht="24.95" hidden="1" customHeight="1" x14ac:dyDescent="0.25">
      <c r="A30" s="22" t="s">
        <v>61</v>
      </c>
      <c r="B30" s="34" t="s">
        <v>62</v>
      </c>
      <c r="C30" s="24">
        <f t="shared" si="2"/>
        <v>424131</v>
      </c>
      <c r="D30" s="24"/>
      <c r="E30" s="24">
        <f>SUM(H30,M30)</f>
        <v>424131</v>
      </c>
      <c r="F30" s="24">
        <f t="shared" si="3"/>
        <v>424131</v>
      </c>
      <c r="G30" s="25"/>
      <c r="H30" s="25">
        <v>424131</v>
      </c>
      <c r="I30" s="26"/>
      <c r="J30" s="26"/>
      <c r="K30" s="26"/>
      <c r="L30" s="26"/>
      <c r="M30" s="26"/>
      <c r="N30" s="26">
        <v>28163</v>
      </c>
      <c r="O30" s="26"/>
    </row>
    <row r="31" spans="1:15" ht="24.95" hidden="1" customHeight="1" x14ac:dyDescent="0.25">
      <c r="A31" s="22" t="s">
        <v>63</v>
      </c>
      <c r="B31" s="34" t="s">
        <v>64</v>
      </c>
      <c r="C31" s="24">
        <f t="shared" si="2"/>
        <v>2250</v>
      </c>
      <c r="D31" s="24"/>
      <c r="E31" s="24">
        <f>SUM(H31,M31)</f>
        <v>2250</v>
      </c>
      <c r="F31" s="24">
        <f t="shared" si="3"/>
        <v>2250</v>
      </c>
      <c r="G31" s="25"/>
      <c r="H31" s="25">
        <v>2250</v>
      </c>
      <c r="I31" s="26"/>
      <c r="J31" s="26"/>
      <c r="K31" s="26"/>
      <c r="L31" s="26"/>
      <c r="M31" s="26"/>
      <c r="N31" s="26">
        <v>9315</v>
      </c>
      <c r="O31" s="26"/>
    </row>
    <row r="32" spans="1:15" ht="24.95" hidden="1" customHeight="1" x14ac:dyDescent="0.25">
      <c r="A32" s="22" t="s">
        <v>65</v>
      </c>
      <c r="B32" s="31" t="s">
        <v>66</v>
      </c>
      <c r="C32" s="24">
        <f t="shared" si="2"/>
        <v>2847849</v>
      </c>
      <c r="D32" s="24"/>
      <c r="E32" s="24">
        <f>SUM(H32,M32)</f>
        <v>2847849</v>
      </c>
      <c r="F32" s="24">
        <f t="shared" si="3"/>
        <v>2847849</v>
      </c>
      <c r="G32" s="25"/>
      <c r="H32" s="25">
        <v>2847849</v>
      </c>
      <c r="I32" s="26"/>
      <c r="J32" s="26"/>
      <c r="K32" s="26"/>
      <c r="L32" s="26"/>
      <c r="M32" s="26"/>
      <c r="N32" s="26">
        <v>380080</v>
      </c>
      <c r="O32" s="26"/>
    </row>
    <row r="33" spans="1:15" s="21" customFormat="1" ht="24.95" hidden="1" customHeight="1" x14ac:dyDescent="0.25">
      <c r="A33" s="17" t="s">
        <v>67</v>
      </c>
      <c r="B33" s="18" t="s">
        <v>68</v>
      </c>
      <c r="C33" s="19">
        <f t="shared" ref="C33:H33" si="6">SUM(C34:C39)</f>
        <v>3963159</v>
      </c>
      <c r="D33" s="19">
        <f t="shared" si="6"/>
        <v>1265133</v>
      </c>
      <c r="E33" s="19">
        <f t="shared" si="6"/>
        <v>2698026</v>
      </c>
      <c r="F33" s="19">
        <f t="shared" si="6"/>
        <v>3963159</v>
      </c>
      <c r="G33" s="19">
        <f>SUM(G34:G39)</f>
        <v>1265133</v>
      </c>
      <c r="H33" s="19">
        <f t="shared" si="6"/>
        <v>2698026</v>
      </c>
      <c r="I33" s="20"/>
      <c r="J33" s="20"/>
      <c r="K33" s="20"/>
      <c r="L33" s="20"/>
      <c r="M33" s="20"/>
      <c r="N33" s="20">
        <f>SUM(N34:N39)</f>
        <v>452993</v>
      </c>
      <c r="O33" s="20"/>
    </row>
    <row r="34" spans="1:15" ht="24.95" hidden="1" customHeight="1" x14ac:dyDescent="0.25">
      <c r="A34" s="22" t="s">
        <v>69</v>
      </c>
      <c r="B34" s="33" t="s">
        <v>70</v>
      </c>
      <c r="C34" s="24">
        <f t="shared" si="2"/>
        <v>2572652</v>
      </c>
      <c r="D34" s="24">
        <f>SUM(G34,L34)</f>
        <v>1265133</v>
      </c>
      <c r="E34" s="24">
        <f>SUM(H34,M34)</f>
        <v>1307519</v>
      </c>
      <c r="F34" s="24">
        <f t="shared" si="3"/>
        <v>2572652</v>
      </c>
      <c r="G34" s="25">
        <v>1265133</v>
      </c>
      <c r="H34" s="25">
        <v>1307519</v>
      </c>
      <c r="I34" s="26"/>
      <c r="J34" s="26"/>
      <c r="K34" s="26"/>
      <c r="L34" s="26"/>
      <c r="M34" s="26"/>
      <c r="N34" s="26"/>
      <c r="O34" s="26"/>
    </row>
    <row r="35" spans="1:15" ht="24.95" hidden="1" customHeight="1" x14ac:dyDescent="0.25">
      <c r="A35" s="22" t="s">
        <v>71</v>
      </c>
      <c r="B35" s="34" t="s">
        <v>72</v>
      </c>
      <c r="C35" s="24">
        <f t="shared" si="2"/>
        <v>82832</v>
      </c>
      <c r="D35" s="24"/>
      <c r="E35" s="24">
        <f t="shared" ref="E35:E42" si="7">SUM(H35,M35)</f>
        <v>82832</v>
      </c>
      <c r="F35" s="24">
        <f t="shared" si="3"/>
        <v>82832</v>
      </c>
      <c r="G35" s="25"/>
      <c r="H35" s="25">
        <v>82832</v>
      </c>
      <c r="I35" s="26"/>
      <c r="J35" s="26"/>
      <c r="K35" s="26"/>
      <c r="L35" s="26"/>
      <c r="M35" s="26"/>
      <c r="N35" s="26">
        <v>7296</v>
      </c>
      <c r="O35" s="26"/>
    </row>
    <row r="36" spans="1:15" ht="24.95" hidden="1" customHeight="1" x14ac:dyDescent="0.25">
      <c r="A36" s="22" t="s">
        <v>73</v>
      </c>
      <c r="B36" s="34" t="s">
        <v>74</v>
      </c>
      <c r="C36" s="24">
        <f t="shared" si="2"/>
        <v>875001</v>
      </c>
      <c r="D36" s="24"/>
      <c r="E36" s="24">
        <f t="shared" si="7"/>
        <v>875001</v>
      </c>
      <c r="F36" s="24">
        <f t="shared" si="3"/>
        <v>875001</v>
      </c>
      <c r="G36" s="25"/>
      <c r="H36" s="25">
        <v>875001</v>
      </c>
      <c r="I36" s="26"/>
      <c r="J36" s="26"/>
      <c r="K36" s="26"/>
      <c r="L36" s="26"/>
      <c r="M36" s="26"/>
      <c r="N36" s="26">
        <v>25536</v>
      </c>
      <c r="O36" s="26"/>
    </row>
    <row r="37" spans="1:15" ht="24.95" hidden="1" customHeight="1" x14ac:dyDescent="0.25">
      <c r="A37" s="22" t="s">
        <v>75</v>
      </c>
      <c r="B37" s="34" t="s">
        <v>76</v>
      </c>
      <c r="C37" s="24">
        <f t="shared" si="2"/>
        <v>239778</v>
      </c>
      <c r="D37" s="24"/>
      <c r="E37" s="24">
        <f t="shared" si="7"/>
        <v>239778</v>
      </c>
      <c r="F37" s="24">
        <f t="shared" si="3"/>
        <v>239778</v>
      </c>
      <c r="G37" s="25"/>
      <c r="H37" s="25">
        <v>239778</v>
      </c>
      <c r="I37" s="26"/>
      <c r="J37" s="26"/>
      <c r="K37" s="26"/>
      <c r="L37" s="26"/>
      <c r="M37" s="26"/>
      <c r="N37" s="26"/>
      <c r="O37" s="26"/>
    </row>
    <row r="38" spans="1:15" ht="24.95" hidden="1" customHeight="1" x14ac:dyDescent="0.25">
      <c r="A38" s="22" t="s">
        <v>77</v>
      </c>
      <c r="B38" s="34" t="s">
        <v>78</v>
      </c>
      <c r="C38" s="24">
        <f t="shared" si="2"/>
        <v>21497</v>
      </c>
      <c r="D38" s="24"/>
      <c r="E38" s="24">
        <f t="shared" si="7"/>
        <v>21497</v>
      </c>
      <c r="F38" s="24">
        <f t="shared" si="3"/>
        <v>21497</v>
      </c>
      <c r="G38" s="25"/>
      <c r="H38" s="25">
        <v>21497</v>
      </c>
      <c r="I38" s="26"/>
      <c r="J38" s="26"/>
      <c r="K38" s="26"/>
      <c r="L38" s="26"/>
      <c r="M38" s="26"/>
      <c r="N38" s="26">
        <v>5791</v>
      </c>
      <c r="O38" s="26"/>
    </row>
    <row r="39" spans="1:15" ht="24.95" hidden="1" customHeight="1" x14ac:dyDescent="0.25">
      <c r="A39" s="22" t="s">
        <v>79</v>
      </c>
      <c r="B39" s="34" t="s">
        <v>80</v>
      </c>
      <c r="C39" s="25">
        <f t="shared" si="2"/>
        <v>171399</v>
      </c>
      <c r="D39" s="25"/>
      <c r="E39" s="25">
        <f t="shared" si="7"/>
        <v>171399</v>
      </c>
      <c r="F39" s="25">
        <f t="shared" si="3"/>
        <v>171399</v>
      </c>
      <c r="G39" s="25"/>
      <c r="H39" s="25">
        <v>171399</v>
      </c>
      <c r="I39" s="26"/>
      <c r="J39" s="26"/>
      <c r="K39" s="26"/>
      <c r="L39" s="26"/>
      <c r="M39" s="26"/>
      <c r="N39" s="26">
        <v>414370</v>
      </c>
      <c r="O39" s="26"/>
    </row>
    <row r="40" spans="1:15" s="21" customFormat="1" ht="24.95" hidden="1" customHeight="1" x14ac:dyDescent="0.25">
      <c r="A40" s="17" t="s">
        <v>81</v>
      </c>
      <c r="B40" s="18" t="s">
        <v>82</v>
      </c>
      <c r="C40" s="19">
        <f>SUM(D40:E40)</f>
        <v>31384</v>
      </c>
      <c r="D40" s="19">
        <f>SUM(G40,L40)</f>
        <v>0</v>
      </c>
      <c r="E40" s="19">
        <f t="shared" si="7"/>
        <v>31384</v>
      </c>
      <c r="F40" s="19">
        <f t="shared" si="3"/>
        <v>31384</v>
      </c>
      <c r="G40" s="19"/>
      <c r="H40" s="19">
        <v>31384</v>
      </c>
      <c r="I40" s="20"/>
      <c r="J40" s="20"/>
      <c r="K40" s="20"/>
      <c r="L40" s="20"/>
      <c r="M40" s="20"/>
      <c r="N40" s="20">
        <v>28015</v>
      </c>
      <c r="O40" s="20"/>
    </row>
    <row r="41" spans="1:15" s="21" customFormat="1" ht="24.95" hidden="1" customHeight="1" x14ac:dyDescent="0.25">
      <c r="A41" s="17" t="s">
        <v>83</v>
      </c>
      <c r="B41" s="18" t="s">
        <v>84</v>
      </c>
      <c r="C41" s="19">
        <f>SUM(D41:E41)</f>
        <v>9841</v>
      </c>
      <c r="D41" s="19">
        <f>SUM(G41,L41)</f>
        <v>0</v>
      </c>
      <c r="E41" s="19">
        <f t="shared" si="7"/>
        <v>9841</v>
      </c>
      <c r="F41" s="19">
        <f t="shared" si="3"/>
        <v>9841</v>
      </c>
      <c r="G41" s="19"/>
      <c r="H41" s="19">
        <v>9841</v>
      </c>
      <c r="I41" s="20"/>
      <c r="J41" s="20"/>
      <c r="K41" s="20"/>
      <c r="L41" s="20"/>
      <c r="M41" s="20"/>
      <c r="N41" s="20">
        <v>7338</v>
      </c>
      <c r="O41" s="20"/>
    </row>
    <row r="42" spans="1:15" s="21" customFormat="1" ht="24.95" hidden="1" customHeight="1" x14ac:dyDescent="0.25">
      <c r="A42" s="17" t="s">
        <v>85</v>
      </c>
      <c r="B42" s="18" t="s">
        <v>86</v>
      </c>
      <c r="C42" s="19">
        <f>SUM(D42:E42)</f>
        <v>70001</v>
      </c>
      <c r="D42" s="19">
        <f>SUM(G42,L42)</f>
        <v>0</v>
      </c>
      <c r="E42" s="19">
        <f t="shared" si="7"/>
        <v>70001</v>
      </c>
      <c r="F42" s="19">
        <f t="shared" si="3"/>
        <v>70001</v>
      </c>
      <c r="G42" s="19"/>
      <c r="H42" s="19">
        <v>70001</v>
      </c>
      <c r="I42" s="20"/>
      <c r="J42" s="20"/>
      <c r="K42" s="20"/>
      <c r="L42" s="20"/>
      <c r="M42" s="20"/>
      <c r="N42" s="20">
        <v>15390</v>
      </c>
      <c r="O42" s="20"/>
    </row>
    <row r="43" spans="1:15" s="21" customFormat="1" ht="24.95" hidden="1" customHeight="1" x14ac:dyDescent="0.25">
      <c r="A43" s="17" t="s">
        <v>87</v>
      </c>
      <c r="B43" s="18" t="s">
        <v>88</v>
      </c>
      <c r="C43" s="19">
        <f t="shared" ref="C43:H43" si="8">SUM(C44:C45)</f>
        <v>207256</v>
      </c>
      <c r="D43" s="19">
        <f t="shared" si="8"/>
        <v>0</v>
      </c>
      <c r="E43" s="19">
        <f t="shared" si="8"/>
        <v>207256</v>
      </c>
      <c r="F43" s="19">
        <f t="shared" si="8"/>
        <v>207256</v>
      </c>
      <c r="G43" s="19">
        <f t="shared" si="8"/>
        <v>0</v>
      </c>
      <c r="H43" s="19">
        <f t="shared" si="8"/>
        <v>207256</v>
      </c>
      <c r="I43" s="20"/>
      <c r="J43" s="20"/>
      <c r="K43" s="20"/>
      <c r="L43" s="20"/>
      <c r="M43" s="20"/>
      <c r="N43" s="20">
        <f>SUM(N44:N45)</f>
        <v>60663</v>
      </c>
      <c r="O43" s="20"/>
    </row>
    <row r="44" spans="1:15" ht="24.95" hidden="1" customHeight="1" x14ac:dyDescent="0.25">
      <c r="A44" s="22" t="s">
        <v>89</v>
      </c>
      <c r="B44" s="29" t="s">
        <v>90</v>
      </c>
      <c r="C44" s="24">
        <f>SUM(D44:E44)</f>
        <v>87089</v>
      </c>
      <c r="D44" s="24"/>
      <c r="E44" s="24">
        <f t="shared" ref="D44:E46" si="9">SUM(H44,M44)</f>
        <v>87089</v>
      </c>
      <c r="F44" s="24">
        <f>SUM(G44:H44)</f>
        <v>87089</v>
      </c>
      <c r="G44" s="25"/>
      <c r="H44" s="25">
        <v>87089</v>
      </c>
      <c r="I44" s="26"/>
      <c r="J44" s="26"/>
      <c r="K44" s="26"/>
      <c r="L44" s="26"/>
      <c r="M44" s="26"/>
      <c r="N44" s="26"/>
      <c r="O44" s="26"/>
    </row>
    <row r="45" spans="1:15" ht="24.95" hidden="1" customHeight="1" x14ac:dyDescent="0.25">
      <c r="A45" s="22" t="s">
        <v>91</v>
      </c>
      <c r="B45" s="34" t="s">
        <v>92</v>
      </c>
      <c r="C45" s="24">
        <f>SUM(D45:E45)</f>
        <v>120167</v>
      </c>
      <c r="D45" s="24"/>
      <c r="E45" s="24">
        <f t="shared" si="9"/>
        <v>120167</v>
      </c>
      <c r="F45" s="24">
        <f>SUM(G45:H45)</f>
        <v>120167</v>
      </c>
      <c r="G45" s="25"/>
      <c r="H45" s="25">
        <v>120167</v>
      </c>
      <c r="I45" s="26"/>
      <c r="J45" s="26"/>
      <c r="K45" s="26"/>
      <c r="L45" s="26"/>
      <c r="M45" s="26"/>
      <c r="N45" s="26">
        <v>60663</v>
      </c>
      <c r="O45" s="26"/>
    </row>
    <row r="46" spans="1:15" s="21" customFormat="1" ht="24.95" hidden="1" customHeight="1" x14ac:dyDescent="0.25">
      <c r="A46" s="17" t="s">
        <v>93</v>
      </c>
      <c r="B46" s="32" t="s">
        <v>94</v>
      </c>
      <c r="C46" s="19">
        <f>SUM(D46:E46)</f>
        <v>506322</v>
      </c>
      <c r="D46" s="19">
        <f t="shared" si="9"/>
        <v>183372</v>
      </c>
      <c r="E46" s="19">
        <f t="shared" si="9"/>
        <v>322950</v>
      </c>
      <c r="F46" s="19">
        <f>SUM(G46:H46)</f>
        <v>506322</v>
      </c>
      <c r="G46" s="19">
        <v>183372</v>
      </c>
      <c r="H46" s="19">
        <v>322950</v>
      </c>
      <c r="I46" s="20"/>
      <c r="J46" s="20"/>
      <c r="K46" s="20"/>
      <c r="L46" s="20"/>
      <c r="M46" s="20"/>
      <c r="N46" s="20"/>
      <c r="O46" s="20"/>
    </row>
    <row r="47" spans="1:15" s="21" customFormat="1" ht="24.95" hidden="1" customHeight="1" x14ac:dyDescent="0.25">
      <c r="A47" s="17" t="s">
        <v>95</v>
      </c>
      <c r="B47" s="32" t="s">
        <v>96</v>
      </c>
      <c r="C47" s="19">
        <f>D47+E47</f>
        <v>1632888</v>
      </c>
      <c r="D47" s="19">
        <f>SUM(D48:D53)</f>
        <v>0</v>
      </c>
      <c r="E47" s="19">
        <f>SUM(E48:E53)</f>
        <v>1632888</v>
      </c>
      <c r="F47" s="19">
        <f>SUM(F48:F53)</f>
        <v>1632888</v>
      </c>
      <c r="G47" s="19">
        <f>SUM(G48:G53)</f>
        <v>0</v>
      </c>
      <c r="H47" s="19">
        <f>SUM(H48:H53)</f>
        <v>1632888</v>
      </c>
      <c r="I47" s="20"/>
      <c r="J47" s="20"/>
      <c r="K47" s="20"/>
      <c r="L47" s="20"/>
      <c r="M47" s="20"/>
      <c r="N47" s="20">
        <f>N48+N49+N50+N51+N52+N53+N82</f>
        <v>122816</v>
      </c>
      <c r="O47" s="20"/>
    </row>
    <row r="48" spans="1:15" ht="24.95" hidden="1" customHeight="1" x14ac:dyDescent="0.25">
      <c r="A48" s="22"/>
      <c r="B48" s="34" t="s">
        <v>97</v>
      </c>
      <c r="C48" s="25">
        <f>SUM(D48:E48)</f>
        <v>222300</v>
      </c>
      <c r="D48" s="24"/>
      <c r="E48" s="24">
        <f>SUM(H48,M48)</f>
        <v>222300</v>
      </c>
      <c r="F48" s="24">
        <f>SUM(G48:H48)</f>
        <v>222300</v>
      </c>
      <c r="G48" s="24"/>
      <c r="H48" s="25">
        <v>222300</v>
      </c>
      <c r="I48" s="26"/>
      <c r="J48" s="26"/>
      <c r="K48" s="26"/>
      <c r="L48" s="26"/>
      <c r="M48" s="26"/>
      <c r="N48" s="26"/>
      <c r="O48" s="26"/>
    </row>
    <row r="49" spans="1:15" ht="24.95" hidden="1" customHeight="1" x14ac:dyDescent="0.25">
      <c r="A49" s="22"/>
      <c r="B49" s="34" t="s">
        <v>98</v>
      </c>
      <c r="C49" s="25">
        <f>SUM(D49:E49)</f>
        <v>117680</v>
      </c>
      <c r="D49" s="24"/>
      <c r="E49" s="24">
        <f>SUM(H49,M49)</f>
        <v>117680</v>
      </c>
      <c r="F49" s="24">
        <f>SUM(G49:H49)</f>
        <v>117680</v>
      </c>
      <c r="G49" s="24"/>
      <c r="H49" s="25">
        <v>117680</v>
      </c>
      <c r="I49" s="26"/>
      <c r="J49" s="26"/>
      <c r="K49" s="26"/>
      <c r="L49" s="26"/>
      <c r="M49" s="26"/>
      <c r="N49" s="26"/>
      <c r="O49" s="26"/>
    </row>
    <row r="50" spans="1:15" ht="24.95" hidden="1" customHeight="1" x14ac:dyDescent="0.25">
      <c r="A50" s="22"/>
      <c r="B50" s="34" t="s">
        <v>99</v>
      </c>
      <c r="C50" s="25">
        <f>SUM(D50:E50)</f>
        <v>23302</v>
      </c>
      <c r="D50" s="24"/>
      <c r="E50" s="24">
        <f>SUM(H50,M50)</f>
        <v>23302</v>
      </c>
      <c r="F50" s="24">
        <f>SUM(G50:H50)</f>
        <v>23302</v>
      </c>
      <c r="G50" s="24"/>
      <c r="H50" s="25">
        <v>23302</v>
      </c>
      <c r="I50" s="26"/>
      <c r="J50" s="26"/>
      <c r="K50" s="26"/>
      <c r="L50" s="26"/>
      <c r="M50" s="26"/>
      <c r="N50" s="26"/>
      <c r="O50" s="26"/>
    </row>
    <row r="51" spans="1:15" ht="24.95" hidden="1" customHeight="1" x14ac:dyDescent="0.25">
      <c r="A51" s="22"/>
      <c r="B51" s="34" t="s">
        <v>100</v>
      </c>
      <c r="C51" s="25">
        <f>SUM(D51:E51)</f>
        <v>8000</v>
      </c>
      <c r="D51" s="24"/>
      <c r="E51" s="24">
        <f>SUM(H51,M51)</f>
        <v>8000</v>
      </c>
      <c r="F51" s="24">
        <f>SUM(G51:H51)</f>
        <v>8000</v>
      </c>
      <c r="G51" s="24"/>
      <c r="H51" s="25">
        <v>8000</v>
      </c>
      <c r="I51" s="26"/>
      <c r="J51" s="26"/>
      <c r="K51" s="26"/>
      <c r="L51" s="26"/>
      <c r="M51" s="26"/>
      <c r="N51" s="26"/>
      <c r="O51" s="26"/>
    </row>
    <row r="52" spans="1:15" ht="24.95" hidden="1" customHeight="1" x14ac:dyDescent="0.25">
      <c r="A52" s="22"/>
      <c r="B52" s="34" t="s">
        <v>101</v>
      </c>
      <c r="C52" s="25">
        <f>SUM(D52:E52)</f>
        <v>193214</v>
      </c>
      <c r="D52" s="24"/>
      <c r="E52" s="24">
        <f>SUM(H52,M52)</f>
        <v>193214</v>
      </c>
      <c r="F52" s="24">
        <f>SUM(G52:H52)</f>
        <v>193214</v>
      </c>
      <c r="G52" s="24"/>
      <c r="H52" s="25">
        <v>193214</v>
      </c>
      <c r="I52" s="26"/>
      <c r="J52" s="26"/>
      <c r="K52" s="26"/>
      <c r="L52" s="26"/>
      <c r="M52" s="26"/>
      <c r="N52" s="26"/>
      <c r="O52" s="26"/>
    </row>
    <row r="53" spans="1:15" s="39" customFormat="1" ht="24.95" hidden="1" customHeight="1" x14ac:dyDescent="0.25">
      <c r="A53" s="36"/>
      <c r="B53" s="37" t="s">
        <v>102</v>
      </c>
      <c r="C53" s="38">
        <f>D53+E53</f>
        <v>1068392</v>
      </c>
      <c r="D53" s="38">
        <f>SUM(D54:D81)</f>
        <v>0</v>
      </c>
      <c r="E53" s="38">
        <f>SUM(E54:E81)</f>
        <v>1068392</v>
      </c>
      <c r="F53" s="38">
        <f>SUM(F54:F81)</f>
        <v>1068392</v>
      </c>
      <c r="G53" s="38">
        <f>SUM(G54:G81)</f>
        <v>0</v>
      </c>
      <c r="H53" s="38">
        <f>SUM(H54:H81)</f>
        <v>1068392</v>
      </c>
      <c r="I53" s="38"/>
      <c r="J53" s="38"/>
      <c r="K53" s="38"/>
      <c r="L53" s="38"/>
      <c r="M53" s="38"/>
      <c r="N53" s="38"/>
      <c r="O53" s="38"/>
    </row>
    <row r="54" spans="1:15" ht="24.95" hidden="1" customHeight="1" x14ac:dyDescent="0.25">
      <c r="A54" s="22"/>
      <c r="B54" s="40" t="s">
        <v>103</v>
      </c>
      <c r="C54" s="26">
        <v>8637</v>
      </c>
      <c r="D54" s="26"/>
      <c r="E54" s="26">
        <v>8637</v>
      </c>
      <c r="F54" s="26">
        <v>8637</v>
      </c>
      <c r="G54" s="26"/>
      <c r="H54" s="26">
        <v>8637</v>
      </c>
      <c r="I54" s="26"/>
      <c r="J54" s="26"/>
      <c r="K54" s="26"/>
      <c r="L54" s="26"/>
      <c r="M54" s="26"/>
      <c r="N54" s="26"/>
      <c r="O54" s="26"/>
    </row>
    <row r="55" spans="1:15" ht="24.95" hidden="1" customHeight="1" x14ac:dyDescent="0.25">
      <c r="A55" s="22"/>
      <c r="B55" s="40" t="s">
        <v>104</v>
      </c>
      <c r="C55" s="26">
        <v>28478</v>
      </c>
      <c r="D55" s="26"/>
      <c r="E55" s="26">
        <v>28478</v>
      </c>
      <c r="F55" s="26">
        <v>28478</v>
      </c>
      <c r="G55" s="26"/>
      <c r="H55" s="26">
        <v>28478</v>
      </c>
      <c r="I55" s="26"/>
      <c r="J55" s="26"/>
      <c r="K55" s="26"/>
      <c r="L55" s="26"/>
      <c r="M55" s="26"/>
      <c r="N55" s="26"/>
      <c r="O55" s="26"/>
    </row>
    <row r="56" spans="1:15" ht="24.95" hidden="1" customHeight="1" x14ac:dyDescent="0.25">
      <c r="A56" s="22"/>
      <c r="B56" s="40" t="s">
        <v>105</v>
      </c>
      <c r="C56" s="41">
        <v>43621</v>
      </c>
      <c r="D56" s="26"/>
      <c r="E56" s="41">
        <v>43621</v>
      </c>
      <c r="F56" s="41">
        <v>43621</v>
      </c>
      <c r="G56" s="26"/>
      <c r="H56" s="41">
        <v>43621</v>
      </c>
      <c r="I56" s="26"/>
      <c r="J56" s="26"/>
      <c r="K56" s="26"/>
      <c r="L56" s="26"/>
      <c r="M56" s="26"/>
      <c r="N56" s="26"/>
      <c r="O56" s="26"/>
    </row>
    <row r="57" spans="1:15" ht="24.95" hidden="1" customHeight="1" x14ac:dyDescent="0.25">
      <c r="A57" s="22"/>
      <c r="B57" s="40" t="s">
        <v>106</v>
      </c>
      <c r="C57" s="26">
        <v>35868</v>
      </c>
      <c r="D57" s="26"/>
      <c r="E57" s="26">
        <v>35868</v>
      </c>
      <c r="F57" s="26">
        <v>35868</v>
      </c>
      <c r="G57" s="26"/>
      <c r="H57" s="26">
        <v>35868</v>
      </c>
      <c r="I57" s="26"/>
      <c r="J57" s="26"/>
      <c r="K57" s="26"/>
      <c r="L57" s="26"/>
      <c r="M57" s="26"/>
      <c r="N57" s="26"/>
      <c r="O57" s="26"/>
    </row>
    <row r="58" spans="1:15" ht="24.95" hidden="1" customHeight="1" x14ac:dyDescent="0.25">
      <c r="A58" s="22"/>
      <c r="B58" s="40" t="s">
        <v>107</v>
      </c>
      <c r="C58" s="26">
        <v>55849</v>
      </c>
      <c r="D58" s="26"/>
      <c r="E58" s="26">
        <v>55849</v>
      </c>
      <c r="F58" s="26">
        <v>55849</v>
      </c>
      <c r="G58" s="26"/>
      <c r="H58" s="26">
        <v>55849</v>
      </c>
      <c r="I58" s="26"/>
      <c r="J58" s="26"/>
      <c r="K58" s="26"/>
      <c r="L58" s="26"/>
      <c r="M58" s="26"/>
      <c r="N58" s="26"/>
      <c r="O58" s="26"/>
    </row>
    <row r="59" spans="1:15" ht="24.95" hidden="1" customHeight="1" x14ac:dyDescent="0.25">
      <c r="A59" s="22"/>
      <c r="B59" s="40" t="s">
        <v>108</v>
      </c>
      <c r="C59" s="26">
        <v>59882</v>
      </c>
      <c r="D59" s="26"/>
      <c r="E59" s="26">
        <v>59882</v>
      </c>
      <c r="F59" s="26">
        <v>59882</v>
      </c>
      <c r="G59" s="26"/>
      <c r="H59" s="26">
        <v>59882</v>
      </c>
      <c r="I59" s="26"/>
      <c r="J59" s="26"/>
      <c r="K59" s="26"/>
      <c r="L59" s="26"/>
      <c r="M59" s="26"/>
      <c r="N59" s="26"/>
      <c r="O59" s="26"/>
    </row>
    <row r="60" spans="1:15" ht="24.95" hidden="1" customHeight="1" x14ac:dyDescent="0.25">
      <c r="A60" s="22"/>
      <c r="B60" s="40" t="s">
        <v>109</v>
      </c>
      <c r="C60" s="26">
        <v>41092</v>
      </c>
      <c r="D60" s="26"/>
      <c r="E60" s="26">
        <v>41092</v>
      </c>
      <c r="F60" s="26">
        <v>41092</v>
      </c>
      <c r="G60" s="26"/>
      <c r="H60" s="26">
        <v>41092</v>
      </c>
      <c r="I60" s="26"/>
      <c r="J60" s="26"/>
      <c r="K60" s="26"/>
      <c r="L60" s="26"/>
      <c r="M60" s="26"/>
      <c r="N60" s="26"/>
      <c r="O60" s="26"/>
    </row>
    <row r="61" spans="1:15" ht="24.95" hidden="1" customHeight="1" x14ac:dyDescent="0.25">
      <c r="A61" s="22"/>
      <c r="B61" s="40" t="s">
        <v>110</v>
      </c>
      <c r="C61" s="26">
        <v>81297</v>
      </c>
      <c r="D61" s="26"/>
      <c r="E61" s="26">
        <v>81297</v>
      </c>
      <c r="F61" s="26">
        <v>81297</v>
      </c>
      <c r="G61" s="26"/>
      <c r="H61" s="26">
        <v>81297</v>
      </c>
      <c r="I61" s="26"/>
      <c r="J61" s="26"/>
      <c r="K61" s="26"/>
      <c r="L61" s="26"/>
      <c r="M61" s="26"/>
      <c r="N61" s="26"/>
      <c r="O61" s="26"/>
    </row>
    <row r="62" spans="1:15" ht="24.95" hidden="1" customHeight="1" x14ac:dyDescent="0.25">
      <c r="A62" s="22"/>
      <c r="B62" s="40" t="s">
        <v>111</v>
      </c>
      <c r="C62" s="26">
        <f>E62+D62</f>
        <v>58879</v>
      </c>
      <c r="D62" s="26"/>
      <c r="E62" s="26">
        <f>H62</f>
        <v>58879</v>
      </c>
      <c r="F62" s="26">
        <f>SUM(G62:H62)</f>
        <v>58879</v>
      </c>
      <c r="G62" s="26"/>
      <c r="H62" s="26">
        <v>58879</v>
      </c>
      <c r="I62" s="26"/>
      <c r="J62" s="26"/>
      <c r="K62" s="26"/>
      <c r="L62" s="26"/>
      <c r="M62" s="26"/>
      <c r="N62" s="26"/>
      <c r="O62" s="26"/>
    </row>
    <row r="63" spans="1:15" ht="24.95" hidden="1" customHeight="1" x14ac:dyDescent="0.25">
      <c r="A63" s="22"/>
      <c r="B63" s="40" t="s">
        <v>112</v>
      </c>
      <c r="C63" s="26">
        <f t="shared" ref="C63:C68" si="10">E63+D63</f>
        <v>60538</v>
      </c>
      <c r="D63" s="26"/>
      <c r="E63" s="26">
        <f t="shared" ref="E63:E68" si="11">H63</f>
        <v>60538</v>
      </c>
      <c r="F63" s="26">
        <f t="shared" ref="F63:F68" si="12">SUM(G63:H63)</f>
        <v>60538</v>
      </c>
      <c r="G63" s="26"/>
      <c r="H63" s="26">
        <v>60538</v>
      </c>
      <c r="I63" s="26"/>
      <c r="J63" s="26"/>
      <c r="K63" s="26"/>
      <c r="L63" s="26"/>
      <c r="M63" s="26"/>
      <c r="N63" s="26"/>
      <c r="O63" s="26"/>
    </row>
    <row r="64" spans="1:15" ht="24.95" hidden="1" customHeight="1" x14ac:dyDescent="0.25">
      <c r="A64" s="22"/>
      <c r="B64" s="40" t="s">
        <v>113</v>
      </c>
      <c r="C64" s="26">
        <f t="shared" si="10"/>
        <v>59317</v>
      </c>
      <c r="D64" s="26"/>
      <c r="E64" s="26">
        <f t="shared" si="11"/>
        <v>59317</v>
      </c>
      <c r="F64" s="26">
        <f t="shared" si="12"/>
        <v>59317</v>
      </c>
      <c r="G64" s="26"/>
      <c r="H64" s="26">
        <v>59317</v>
      </c>
      <c r="I64" s="26"/>
      <c r="J64" s="26"/>
      <c r="K64" s="26"/>
      <c r="L64" s="26"/>
      <c r="M64" s="26"/>
      <c r="N64" s="26"/>
      <c r="O64" s="26"/>
    </row>
    <row r="65" spans="1:15" ht="24.95" hidden="1" customHeight="1" x14ac:dyDescent="0.25">
      <c r="A65" s="22"/>
      <c r="B65" s="40" t="s">
        <v>114</v>
      </c>
      <c r="C65" s="26">
        <f t="shared" si="10"/>
        <v>43128</v>
      </c>
      <c r="D65" s="26"/>
      <c r="E65" s="26">
        <f t="shared" si="11"/>
        <v>43128</v>
      </c>
      <c r="F65" s="26">
        <f t="shared" si="12"/>
        <v>43128</v>
      </c>
      <c r="G65" s="26"/>
      <c r="H65" s="26">
        <v>43128</v>
      </c>
      <c r="I65" s="26"/>
      <c r="J65" s="26"/>
      <c r="K65" s="26"/>
      <c r="L65" s="26"/>
      <c r="M65" s="26"/>
      <c r="N65" s="26"/>
      <c r="O65" s="26"/>
    </row>
    <row r="66" spans="1:15" ht="24.95" hidden="1" customHeight="1" x14ac:dyDescent="0.25">
      <c r="A66" s="22"/>
      <c r="B66" s="40" t="s">
        <v>115</v>
      </c>
      <c r="C66" s="26">
        <f t="shared" si="10"/>
        <v>36882</v>
      </c>
      <c r="D66" s="26"/>
      <c r="E66" s="26">
        <f t="shared" si="11"/>
        <v>36882</v>
      </c>
      <c r="F66" s="26">
        <f t="shared" si="12"/>
        <v>36882</v>
      </c>
      <c r="G66" s="26"/>
      <c r="H66" s="26">
        <v>36882</v>
      </c>
      <c r="I66" s="26"/>
      <c r="J66" s="26"/>
      <c r="K66" s="26"/>
      <c r="L66" s="26"/>
      <c r="M66" s="26"/>
      <c r="N66" s="26"/>
      <c r="O66" s="26"/>
    </row>
    <row r="67" spans="1:15" ht="24.95" hidden="1" customHeight="1" x14ac:dyDescent="0.25">
      <c r="A67" s="22"/>
      <c r="B67" s="40" t="s">
        <v>116</v>
      </c>
      <c r="C67" s="26">
        <f t="shared" si="10"/>
        <v>28144</v>
      </c>
      <c r="D67" s="26"/>
      <c r="E67" s="26">
        <f t="shared" si="11"/>
        <v>28144</v>
      </c>
      <c r="F67" s="26">
        <f t="shared" si="12"/>
        <v>28144</v>
      </c>
      <c r="G67" s="26"/>
      <c r="H67" s="26">
        <v>28144</v>
      </c>
      <c r="I67" s="26"/>
      <c r="J67" s="26"/>
      <c r="K67" s="26"/>
      <c r="L67" s="26"/>
      <c r="M67" s="26"/>
      <c r="N67" s="26"/>
      <c r="O67" s="26"/>
    </row>
    <row r="68" spans="1:15" ht="24.95" hidden="1" customHeight="1" x14ac:dyDescent="0.25">
      <c r="A68" s="22"/>
      <c r="B68" s="40" t="s">
        <v>117</v>
      </c>
      <c r="C68" s="26">
        <f t="shared" si="10"/>
        <v>31829</v>
      </c>
      <c r="D68" s="26"/>
      <c r="E68" s="26">
        <f t="shared" si="11"/>
        <v>31829</v>
      </c>
      <c r="F68" s="26">
        <f t="shared" si="12"/>
        <v>31829</v>
      </c>
      <c r="G68" s="26"/>
      <c r="H68" s="26">
        <v>31829</v>
      </c>
      <c r="I68" s="26"/>
      <c r="J68" s="26"/>
      <c r="K68" s="26"/>
      <c r="L68" s="26"/>
      <c r="M68" s="26"/>
      <c r="N68" s="26"/>
      <c r="O68" s="26"/>
    </row>
    <row r="69" spans="1:15" ht="24.95" hidden="1" customHeight="1" x14ac:dyDescent="0.25">
      <c r="A69" s="22"/>
      <c r="B69" s="40" t="s">
        <v>118</v>
      </c>
      <c r="C69" s="26">
        <v>56382</v>
      </c>
      <c r="D69" s="26"/>
      <c r="E69" s="26">
        <f>56382</f>
        <v>56382</v>
      </c>
      <c r="F69" s="26">
        <v>56382</v>
      </c>
      <c r="G69" s="26"/>
      <c r="H69" s="26">
        <f>56382</f>
        <v>56382</v>
      </c>
      <c r="I69" s="26"/>
      <c r="J69" s="26"/>
      <c r="K69" s="26"/>
      <c r="L69" s="26"/>
      <c r="M69" s="26"/>
      <c r="N69" s="26"/>
      <c r="O69" s="26"/>
    </row>
    <row r="70" spans="1:15" ht="24.95" hidden="1" customHeight="1" x14ac:dyDescent="0.25">
      <c r="A70" s="22"/>
      <c r="B70" s="40" t="s">
        <v>119</v>
      </c>
      <c r="C70" s="26">
        <f>E70</f>
        <v>38226</v>
      </c>
      <c r="D70" s="26"/>
      <c r="E70" s="26">
        <f>H70+J70</f>
        <v>38226</v>
      </c>
      <c r="F70" s="26">
        <f>H70</f>
        <v>38226</v>
      </c>
      <c r="G70" s="26"/>
      <c r="H70" s="42">
        <v>38226</v>
      </c>
      <c r="I70" s="26"/>
      <c r="J70" s="26"/>
      <c r="K70" s="26"/>
      <c r="L70" s="26"/>
      <c r="M70" s="26"/>
      <c r="N70" s="26"/>
      <c r="O70" s="26"/>
    </row>
    <row r="71" spans="1:15" ht="24.95" hidden="1" customHeight="1" x14ac:dyDescent="0.25">
      <c r="A71" s="22"/>
      <c r="B71" s="40" t="s">
        <v>120</v>
      </c>
      <c r="C71" s="43">
        <v>24098</v>
      </c>
      <c r="D71" s="43"/>
      <c r="E71" s="43">
        <v>24098</v>
      </c>
      <c r="F71" s="43">
        <v>24098</v>
      </c>
      <c r="G71" s="43"/>
      <c r="H71" s="43">
        <v>24098</v>
      </c>
      <c r="I71" s="26"/>
      <c r="J71" s="26"/>
      <c r="K71" s="26"/>
      <c r="L71" s="26"/>
      <c r="M71" s="26"/>
      <c r="N71" s="26"/>
      <c r="O71" s="26"/>
    </row>
    <row r="72" spans="1:15" ht="24.95" hidden="1" customHeight="1" x14ac:dyDescent="0.25">
      <c r="A72" s="22"/>
      <c r="B72" s="40" t="s">
        <v>121</v>
      </c>
      <c r="C72" s="26">
        <v>34311</v>
      </c>
      <c r="D72" s="26"/>
      <c r="E72" s="26">
        <v>34311</v>
      </c>
      <c r="F72" s="26">
        <v>34311</v>
      </c>
      <c r="G72" s="26"/>
      <c r="H72" s="26">
        <v>34311</v>
      </c>
      <c r="I72" s="26"/>
      <c r="J72" s="26"/>
      <c r="K72" s="26"/>
      <c r="L72" s="26"/>
      <c r="M72" s="26"/>
      <c r="N72" s="26"/>
      <c r="O72" s="26"/>
    </row>
    <row r="73" spans="1:15" ht="24.95" hidden="1" customHeight="1" x14ac:dyDescent="0.25">
      <c r="A73" s="22"/>
      <c r="B73" s="40" t="s">
        <v>122</v>
      </c>
      <c r="C73" s="26">
        <f>D73+E73</f>
        <v>28376</v>
      </c>
      <c r="D73" s="26"/>
      <c r="E73" s="26">
        <v>28376</v>
      </c>
      <c r="F73" s="26">
        <f>G73+H73</f>
        <v>28376</v>
      </c>
      <c r="G73" s="26"/>
      <c r="H73" s="26">
        <v>28376</v>
      </c>
      <c r="I73" s="26"/>
      <c r="J73" s="26"/>
      <c r="K73" s="26"/>
      <c r="L73" s="26"/>
      <c r="M73" s="26"/>
      <c r="N73" s="26"/>
      <c r="O73" s="26"/>
    </row>
    <row r="74" spans="1:15" ht="24.95" hidden="1" customHeight="1" x14ac:dyDescent="0.25">
      <c r="A74" s="22"/>
      <c r="B74" s="40" t="s">
        <v>123</v>
      </c>
      <c r="C74" s="26">
        <v>58703</v>
      </c>
      <c r="D74" s="26"/>
      <c r="E74" s="26">
        <v>58703</v>
      </c>
      <c r="F74" s="26">
        <v>58703</v>
      </c>
      <c r="G74" s="26"/>
      <c r="H74" s="26">
        <v>58703</v>
      </c>
      <c r="I74" s="26"/>
      <c r="J74" s="26"/>
      <c r="K74" s="26"/>
      <c r="L74" s="26"/>
      <c r="M74" s="26"/>
      <c r="N74" s="26"/>
      <c r="O74" s="26"/>
    </row>
    <row r="75" spans="1:15" ht="24.95" hidden="1" customHeight="1" x14ac:dyDescent="0.25">
      <c r="A75" s="22"/>
      <c r="B75" s="40" t="s">
        <v>124</v>
      </c>
      <c r="C75" s="44">
        <v>13329</v>
      </c>
      <c r="D75" s="44"/>
      <c r="E75" s="44">
        <v>13329</v>
      </c>
      <c r="F75" s="44">
        <v>13329</v>
      </c>
      <c r="G75" s="44"/>
      <c r="H75" s="44">
        <v>13329</v>
      </c>
      <c r="I75" s="26"/>
      <c r="J75" s="26"/>
      <c r="K75" s="26"/>
      <c r="L75" s="26"/>
      <c r="M75" s="26"/>
      <c r="N75" s="26"/>
      <c r="O75" s="26"/>
    </row>
    <row r="76" spans="1:15" ht="24.95" hidden="1" customHeight="1" x14ac:dyDescent="0.25">
      <c r="A76" s="22"/>
      <c r="B76" s="40" t="s">
        <v>125</v>
      </c>
      <c r="C76" s="26">
        <v>25355</v>
      </c>
      <c r="D76" s="44"/>
      <c r="E76" s="26">
        <v>25355</v>
      </c>
      <c r="F76" s="26">
        <v>25355</v>
      </c>
      <c r="G76" s="44"/>
      <c r="H76" s="26">
        <v>25355</v>
      </c>
      <c r="I76" s="26"/>
      <c r="J76" s="26"/>
      <c r="K76" s="26"/>
      <c r="L76" s="26"/>
      <c r="M76" s="26"/>
      <c r="N76" s="26"/>
      <c r="O76" s="26"/>
    </row>
    <row r="77" spans="1:15" ht="24.95" hidden="1" customHeight="1" x14ac:dyDescent="0.25">
      <c r="A77" s="22"/>
      <c r="B77" s="40" t="s">
        <v>126</v>
      </c>
      <c r="C77" s="26">
        <v>33106</v>
      </c>
      <c r="D77" s="44"/>
      <c r="E77" s="26">
        <v>33106</v>
      </c>
      <c r="F77" s="26">
        <v>33106</v>
      </c>
      <c r="G77" s="44"/>
      <c r="H77" s="26">
        <v>33106</v>
      </c>
      <c r="I77" s="26"/>
      <c r="J77" s="26"/>
      <c r="K77" s="26"/>
      <c r="L77" s="26"/>
      <c r="M77" s="26"/>
      <c r="N77" s="26"/>
      <c r="O77" s="26"/>
    </row>
    <row r="78" spans="1:15" ht="24.95" hidden="1" customHeight="1" x14ac:dyDescent="0.25">
      <c r="A78" s="22"/>
      <c r="B78" s="40" t="s">
        <v>127</v>
      </c>
      <c r="C78" s="26">
        <v>45523</v>
      </c>
      <c r="D78" s="44"/>
      <c r="E78" s="26">
        <v>45523</v>
      </c>
      <c r="F78" s="26">
        <v>45523</v>
      </c>
      <c r="G78" s="44"/>
      <c r="H78" s="26">
        <v>45523</v>
      </c>
      <c r="I78" s="26"/>
      <c r="J78" s="26"/>
      <c r="K78" s="26"/>
      <c r="L78" s="26"/>
      <c r="M78" s="26"/>
      <c r="N78" s="26"/>
      <c r="O78" s="26"/>
    </row>
    <row r="79" spans="1:15" ht="24.95" hidden="1" customHeight="1" x14ac:dyDescent="0.25">
      <c r="A79" s="22"/>
      <c r="B79" s="40" t="s">
        <v>128</v>
      </c>
      <c r="C79" s="26">
        <v>13775</v>
      </c>
      <c r="D79" s="44"/>
      <c r="E79" s="26">
        <v>13775</v>
      </c>
      <c r="F79" s="26">
        <v>13775</v>
      </c>
      <c r="G79" s="44"/>
      <c r="H79" s="26">
        <v>13775</v>
      </c>
      <c r="I79" s="26"/>
      <c r="J79" s="26"/>
      <c r="K79" s="26"/>
      <c r="L79" s="26"/>
      <c r="M79" s="26"/>
      <c r="N79" s="26"/>
      <c r="O79" s="26"/>
    </row>
    <row r="80" spans="1:15" ht="24.95" hidden="1" customHeight="1" x14ac:dyDescent="0.25">
      <c r="A80" s="22"/>
      <c r="B80" s="40" t="s">
        <v>129</v>
      </c>
      <c r="C80" s="26">
        <v>11511</v>
      </c>
      <c r="D80" s="44"/>
      <c r="E80" s="26">
        <v>11511</v>
      </c>
      <c r="F80" s="26">
        <v>11511</v>
      </c>
      <c r="G80" s="44"/>
      <c r="H80" s="26">
        <v>11511</v>
      </c>
      <c r="I80" s="26"/>
      <c r="J80" s="26"/>
      <c r="K80" s="26"/>
      <c r="L80" s="26"/>
      <c r="M80" s="26"/>
      <c r="N80" s="26"/>
      <c r="O80" s="26"/>
    </row>
    <row r="81" spans="1:15" ht="24.95" hidden="1" customHeight="1" x14ac:dyDescent="0.25">
      <c r="A81" s="22"/>
      <c r="B81" s="40" t="s">
        <v>130</v>
      </c>
      <c r="C81" s="26">
        <v>12256</v>
      </c>
      <c r="D81" s="44"/>
      <c r="E81" s="26">
        <v>12256</v>
      </c>
      <c r="F81" s="26">
        <v>12256</v>
      </c>
      <c r="G81" s="44"/>
      <c r="H81" s="26">
        <v>12256</v>
      </c>
      <c r="I81" s="26"/>
      <c r="J81" s="26"/>
      <c r="K81" s="26"/>
      <c r="L81" s="26"/>
      <c r="M81" s="26"/>
      <c r="N81" s="26"/>
      <c r="O81" s="26"/>
    </row>
    <row r="82" spans="1:15" s="39" customFormat="1" ht="24.95" hidden="1" customHeight="1" x14ac:dyDescent="0.25">
      <c r="A82" s="36"/>
      <c r="B82" s="37" t="s">
        <v>131</v>
      </c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>
        <f>SUM(N83:N90)</f>
        <v>122816</v>
      </c>
      <c r="O82" s="38"/>
    </row>
    <row r="83" spans="1:15" ht="38.25" hidden="1" customHeight="1" x14ac:dyDescent="0.25">
      <c r="A83" s="22"/>
      <c r="B83" s="45" t="s">
        <v>132</v>
      </c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>
        <v>1450</v>
      </c>
      <c r="O83" s="26"/>
    </row>
    <row r="84" spans="1:15" ht="24.95" hidden="1" customHeight="1" x14ac:dyDescent="0.25">
      <c r="A84" s="22"/>
      <c r="B84" s="45" t="s">
        <v>133</v>
      </c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>
        <v>15194</v>
      </c>
      <c r="O84" s="26"/>
    </row>
    <row r="85" spans="1:15" ht="36.75" hidden="1" customHeight="1" x14ac:dyDescent="0.25">
      <c r="A85" s="22"/>
      <c r="B85" s="45" t="s">
        <v>134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>
        <v>54900</v>
      </c>
      <c r="O85" s="26"/>
    </row>
    <row r="86" spans="1:15" ht="24.95" hidden="1" customHeight="1" x14ac:dyDescent="0.25">
      <c r="A86" s="22"/>
      <c r="B86" s="45" t="s">
        <v>135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>
        <v>16077</v>
      </c>
      <c r="O86" s="26"/>
    </row>
    <row r="87" spans="1:15" ht="35.25" hidden="1" customHeight="1" x14ac:dyDescent="0.25">
      <c r="A87" s="22"/>
      <c r="B87" s="45" t="s">
        <v>136</v>
      </c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>
        <v>2500</v>
      </c>
      <c r="O87" s="26"/>
    </row>
    <row r="88" spans="1:15" ht="39.75" hidden="1" customHeight="1" x14ac:dyDescent="0.25">
      <c r="A88" s="22"/>
      <c r="B88" s="45" t="s">
        <v>137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>
        <v>1800</v>
      </c>
      <c r="O88" s="26"/>
    </row>
    <row r="89" spans="1:15" ht="36.75" hidden="1" customHeight="1" x14ac:dyDescent="0.25">
      <c r="A89" s="22"/>
      <c r="B89" s="45" t="s">
        <v>138</v>
      </c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>
        <v>29784</v>
      </c>
      <c r="O89" s="26"/>
    </row>
    <row r="90" spans="1:15" ht="24.95" hidden="1" customHeight="1" x14ac:dyDescent="0.25">
      <c r="A90" s="22"/>
      <c r="B90" s="46" t="s">
        <v>139</v>
      </c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>
        <v>1111</v>
      </c>
      <c r="O90" s="26"/>
    </row>
    <row r="91" spans="1:15" s="16" customFormat="1" ht="24.95" customHeight="1" x14ac:dyDescent="0.25">
      <c r="A91" s="13" t="s">
        <v>140</v>
      </c>
      <c r="B91" s="13"/>
      <c r="C91" s="15">
        <f>D91+E91</f>
        <v>7339217</v>
      </c>
      <c r="D91" s="15">
        <f>D92+D93+D94</f>
        <v>1202978</v>
      </c>
      <c r="E91" s="15">
        <f>E92+E93+E94</f>
        <v>6136239</v>
      </c>
      <c r="F91" s="15">
        <f>F92+F93+F94</f>
        <v>7339217</v>
      </c>
      <c r="G91" s="15">
        <f>G92+G93+G94</f>
        <v>1202978</v>
      </c>
      <c r="H91" s="15">
        <f>H92+H93+H94</f>
        <v>6136239</v>
      </c>
      <c r="I91" s="15"/>
      <c r="J91" s="15"/>
      <c r="K91" s="15"/>
      <c r="L91" s="15"/>
      <c r="M91" s="15"/>
      <c r="N91" s="15"/>
      <c r="O91" s="15"/>
    </row>
    <row r="92" spans="1:15" s="21" customFormat="1" ht="24.95" customHeight="1" x14ac:dyDescent="0.25">
      <c r="A92" s="17" t="s">
        <v>141</v>
      </c>
      <c r="B92" s="18" t="s">
        <v>142</v>
      </c>
      <c r="C92" s="20">
        <v>117180</v>
      </c>
      <c r="D92" s="20">
        <v>61409</v>
      </c>
      <c r="E92" s="20">
        <v>55771</v>
      </c>
      <c r="F92" s="20">
        <v>117180</v>
      </c>
      <c r="G92" s="20">
        <v>61409</v>
      </c>
      <c r="H92" s="20">
        <v>55771</v>
      </c>
      <c r="I92" s="20"/>
      <c r="J92" s="20"/>
      <c r="K92" s="20"/>
      <c r="L92" s="20"/>
      <c r="M92" s="20"/>
      <c r="N92" s="20"/>
      <c r="O92" s="20"/>
    </row>
    <row r="93" spans="1:15" s="21" customFormat="1" ht="24.95" customHeight="1" x14ac:dyDescent="0.25">
      <c r="A93" s="17" t="s">
        <v>143</v>
      </c>
      <c r="B93" s="32" t="s">
        <v>144</v>
      </c>
      <c r="C93" s="20">
        <v>1295532</v>
      </c>
      <c r="D93" s="20">
        <v>1141569</v>
      </c>
      <c r="E93" s="20">
        <v>153963</v>
      </c>
      <c r="F93" s="20">
        <v>1295532</v>
      </c>
      <c r="G93" s="20">
        <v>1141569</v>
      </c>
      <c r="H93" s="20">
        <v>153963</v>
      </c>
      <c r="I93" s="20"/>
      <c r="J93" s="20"/>
      <c r="K93" s="20"/>
      <c r="L93" s="20"/>
      <c r="M93" s="20"/>
      <c r="N93" s="20"/>
      <c r="O93" s="20"/>
    </row>
    <row r="94" spans="1:15" s="21" customFormat="1" ht="24.95" customHeight="1" x14ac:dyDescent="0.25">
      <c r="A94" s="17" t="s">
        <v>145</v>
      </c>
      <c r="B94" s="18" t="s">
        <v>146</v>
      </c>
      <c r="C94" s="20">
        <f>D94+E94</f>
        <v>5926505</v>
      </c>
      <c r="D94" s="20">
        <f>SUM(D95:D97)</f>
        <v>0</v>
      </c>
      <c r="E94" s="20">
        <f>SUM(E95:E97)</f>
        <v>5926505</v>
      </c>
      <c r="F94" s="20">
        <f>SUM(F95:F97)</f>
        <v>5926505</v>
      </c>
      <c r="G94" s="20">
        <f>SUM(G95:G97)</f>
        <v>0</v>
      </c>
      <c r="H94" s="20">
        <f>SUM(H95:H97)</f>
        <v>5926505</v>
      </c>
      <c r="I94" s="20"/>
      <c r="J94" s="20"/>
      <c r="K94" s="20"/>
      <c r="L94" s="20"/>
      <c r="M94" s="20"/>
      <c r="N94" s="20"/>
      <c r="O94" s="20"/>
    </row>
    <row r="95" spans="1:15" ht="36.75" customHeight="1" x14ac:dyDescent="0.25">
      <c r="A95" s="22"/>
      <c r="B95" s="47" t="s">
        <v>147</v>
      </c>
      <c r="C95" s="48">
        <f>D95+E95</f>
        <v>404770</v>
      </c>
      <c r="D95" s="49"/>
      <c r="E95" s="48">
        <v>404770</v>
      </c>
      <c r="F95" s="48">
        <f>G95+H95</f>
        <v>404770</v>
      </c>
      <c r="G95" s="50"/>
      <c r="H95" s="48">
        <v>404770</v>
      </c>
      <c r="I95" s="26"/>
      <c r="J95" s="26"/>
      <c r="K95" s="26"/>
      <c r="L95" s="26"/>
      <c r="M95" s="26"/>
      <c r="N95" s="26"/>
      <c r="O95" s="26"/>
    </row>
    <row r="96" spans="1:15" ht="45" customHeight="1" x14ac:dyDescent="0.25">
      <c r="A96" s="22"/>
      <c r="B96" s="47" t="s">
        <v>148</v>
      </c>
      <c r="C96" s="26">
        <f>D96+E96</f>
        <v>465733</v>
      </c>
      <c r="D96" s="26"/>
      <c r="E96" s="26">
        <f>F96</f>
        <v>465733</v>
      </c>
      <c r="F96" s="26">
        <f>G96+H96</f>
        <v>465733</v>
      </c>
      <c r="G96" s="26"/>
      <c r="H96" s="26">
        <f>317007+97080+51646</f>
        <v>465733</v>
      </c>
      <c r="I96" s="26"/>
      <c r="J96" s="26"/>
      <c r="K96" s="26"/>
      <c r="L96" s="26"/>
      <c r="M96" s="26">
        <f>58258+24155+14434</f>
        <v>96847</v>
      </c>
      <c r="N96" s="26"/>
      <c r="O96" s="26"/>
    </row>
    <row r="97" spans="1:15" s="54" customFormat="1" ht="36.75" customHeight="1" x14ac:dyDescent="0.25">
      <c r="A97" s="51"/>
      <c r="B97" s="52" t="s">
        <v>149</v>
      </c>
      <c r="C97" s="53">
        <v>5056002</v>
      </c>
      <c r="D97" s="53"/>
      <c r="E97" s="53">
        <v>5056002</v>
      </c>
      <c r="F97" s="53">
        <v>5056002</v>
      </c>
      <c r="G97" s="53"/>
      <c r="H97" s="53">
        <v>5056002</v>
      </c>
      <c r="I97" s="53"/>
      <c r="J97" s="53"/>
      <c r="K97" s="53"/>
      <c r="L97" s="53"/>
      <c r="M97" s="53"/>
      <c r="N97" s="53"/>
      <c r="O97" s="53"/>
    </row>
    <row r="98" spans="1:15" s="54" customFormat="1" ht="27.75" customHeight="1" x14ac:dyDescent="0.25">
      <c r="A98" s="102" t="s">
        <v>287</v>
      </c>
      <c r="B98" s="103"/>
      <c r="C98" s="104"/>
      <c r="D98" s="104"/>
      <c r="E98" s="104" t="s">
        <v>289</v>
      </c>
      <c r="F98" s="104"/>
      <c r="G98" s="104"/>
      <c r="H98" s="104"/>
      <c r="I98" s="104"/>
      <c r="J98" s="104" t="s">
        <v>288</v>
      </c>
      <c r="K98" s="104"/>
      <c r="L98" s="104"/>
      <c r="M98" s="104"/>
      <c r="N98" s="104"/>
      <c r="O98" s="104"/>
    </row>
    <row r="99" spans="1:15" ht="25.15" customHeight="1" x14ac:dyDescent="0.25">
      <c r="A99" s="55" t="s">
        <v>150</v>
      </c>
    </row>
    <row r="100" spans="1:15" ht="21" customHeight="1" x14ac:dyDescent="0.25">
      <c r="A100" s="56" t="s">
        <v>151</v>
      </c>
    </row>
    <row r="101" spans="1:15" ht="24" customHeight="1" x14ac:dyDescent="0.25">
      <c r="A101" s="57" t="s">
        <v>152</v>
      </c>
    </row>
    <row r="102" spans="1:15" ht="24" customHeight="1" x14ac:dyDescent="0.25">
      <c r="A102" s="57" t="s">
        <v>153</v>
      </c>
    </row>
    <row r="103" spans="1:15" ht="24" customHeight="1" x14ac:dyDescent="0.25">
      <c r="A103" s="57" t="s">
        <v>154</v>
      </c>
    </row>
    <row r="104" spans="1:15" ht="24" customHeight="1" x14ac:dyDescent="0.25">
      <c r="A104" s="57" t="s">
        <v>155</v>
      </c>
    </row>
    <row r="105" spans="1:15" ht="24" customHeight="1" x14ac:dyDescent="0.25">
      <c r="A105" s="57" t="s">
        <v>156</v>
      </c>
    </row>
    <row r="106" spans="1:15" ht="24" customHeight="1" x14ac:dyDescent="0.25">
      <c r="A106" s="57" t="s">
        <v>157</v>
      </c>
    </row>
    <row r="107" spans="1:15" ht="24" customHeight="1" x14ac:dyDescent="0.25">
      <c r="A107" s="57" t="s">
        <v>158</v>
      </c>
    </row>
    <row r="108" spans="1:15" ht="24" customHeight="1" x14ac:dyDescent="0.25">
      <c r="A108" s="57" t="s">
        <v>159</v>
      </c>
    </row>
    <row r="109" spans="1:15" ht="24" customHeight="1" x14ac:dyDescent="0.25">
      <c r="A109" s="57" t="s">
        <v>160</v>
      </c>
    </row>
    <row r="110" spans="1:15" ht="24" customHeight="1" x14ac:dyDescent="0.25">
      <c r="A110" s="57" t="s">
        <v>161</v>
      </c>
    </row>
    <row r="111" spans="1:15" ht="24" customHeight="1" x14ac:dyDescent="0.25">
      <c r="A111" s="57" t="s">
        <v>162</v>
      </c>
    </row>
    <row r="112" spans="1:15" ht="24" customHeight="1" x14ac:dyDescent="0.25">
      <c r="A112" s="57" t="s">
        <v>163</v>
      </c>
    </row>
    <row r="113" spans="1:15" ht="24" customHeight="1" x14ac:dyDescent="0.25">
      <c r="A113" s="57" t="s">
        <v>164</v>
      </c>
    </row>
    <row r="114" spans="1:15" ht="24" customHeight="1" x14ac:dyDescent="0.25">
      <c r="A114" s="57" t="s">
        <v>165</v>
      </c>
    </row>
    <row r="115" spans="1:15" ht="24" customHeight="1" x14ac:dyDescent="0.25">
      <c r="A115" s="57" t="s">
        <v>166</v>
      </c>
    </row>
    <row r="116" spans="1:15" ht="24" customHeight="1" x14ac:dyDescent="0.25">
      <c r="A116" s="57" t="s">
        <v>167</v>
      </c>
    </row>
    <row r="117" spans="1:15" ht="24" customHeight="1" x14ac:dyDescent="0.25">
      <c r="A117" s="57" t="s">
        <v>168</v>
      </c>
    </row>
    <row r="118" spans="1:15" ht="24" customHeight="1" x14ac:dyDescent="0.25">
      <c r="A118" s="57" t="s">
        <v>169</v>
      </c>
    </row>
    <row r="119" spans="1:15" ht="16.5" customHeight="1" x14ac:dyDescent="0.25">
      <c r="A119" s="137" t="s">
        <v>1</v>
      </c>
      <c r="B119" s="143" t="s">
        <v>4</v>
      </c>
      <c r="C119" s="6" t="s">
        <v>5</v>
      </c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145" t="s">
        <v>170</v>
      </c>
      <c r="O119" s="146"/>
    </row>
    <row r="120" spans="1:15" ht="18" customHeight="1" x14ac:dyDescent="0.25">
      <c r="A120" s="143"/>
      <c r="B120" s="143"/>
      <c r="C120" s="143" t="s">
        <v>7</v>
      </c>
      <c r="D120" s="137" t="s">
        <v>15</v>
      </c>
      <c r="E120" s="136" t="s">
        <v>9</v>
      </c>
      <c r="F120" s="6" t="s">
        <v>10</v>
      </c>
      <c r="G120" s="6"/>
      <c r="H120" s="6"/>
      <c r="I120" s="6" t="s">
        <v>11</v>
      </c>
      <c r="J120" s="6"/>
      <c r="K120" s="6"/>
      <c r="L120" s="58"/>
      <c r="M120" s="147" t="s">
        <v>12</v>
      </c>
      <c r="N120" s="137" t="s">
        <v>13</v>
      </c>
      <c r="O120" s="137" t="s">
        <v>12</v>
      </c>
    </row>
    <row r="121" spans="1:15" ht="40.5" customHeight="1" x14ac:dyDescent="0.25">
      <c r="A121" s="143"/>
      <c r="B121" s="143"/>
      <c r="C121" s="143"/>
      <c r="D121" s="137"/>
      <c r="E121" s="136"/>
      <c r="F121" s="7" t="s">
        <v>14</v>
      </c>
      <c r="G121" s="7" t="s">
        <v>15</v>
      </c>
      <c r="H121" s="8" t="s">
        <v>9</v>
      </c>
      <c r="I121" s="9" t="s">
        <v>171</v>
      </c>
      <c r="J121" s="7" t="s">
        <v>14</v>
      </c>
      <c r="K121" s="7" t="s">
        <v>15</v>
      </c>
      <c r="L121" s="59" t="s">
        <v>9</v>
      </c>
      <c r="M121" s="148"/>
      <c r="N121" s="139"/>
      <c r="O121" s="140"/>
    </row>
    <row r="122" spans="1:15" ht="25.15" customHeight="1" x14ac:dyDescent="0.25">
      <c r="A122" s="7" t="s">
        <v>145</v>
      </c>
      <c r="B122" s="60" t="s">
        <v>172</v>
      </c>
      <c r="C122" s="61">
        <f>SUM(D122:E122)</f>
        <v>190000</v>
      </c>
      <c r="D122" s="61">
        <f t="shared" ref="D122:E124" si="13">SUM(G122,K122)</f>
        <v>14000</v>
      </c>
      <c r="E122" s="61">
        <f t="shared" si="13"/>
        <v>176000</v>
      </c>
      <c r="F122" s="61">
        <f>SUM(G122:H122)</f>
        <v>180000</v>
      </c>
      <c r="G122" s="61">
        <v>10000</v>
      </c>
      <c r="H122" s="61">
        <v>170000</v>
      </c>
      <c r="I122" s="22"/>
      <c r="J122" s="61">
        <f>SUM(K122:L122)</f>
        <v>10000</v>
      </c>
      <c r="K122" s="61">
        <v>4000</v>
      </c>
      <c r="L122" s="61">
        <v>6000</v>
      </c>
      <c r="M122" s="22"/>
      <c r="N122" s="22"/>
      <c r="O122" s="22"/>
    </row>
    <row r="123" spans="1:15" ht="25.15" customHeight="1" x14ac:dyDescent="0.25">
      <c r="A123" s="22"/>
      <c r="B123" s="62" t="s">
        <v>173</v>
      </c>
      <c r="C123" s="61">
        <f>SUM(D123:E123)</f>
        <v>5000</v>
      </c>
      <c r="D123" s="61">
        <f t="shared" si="13"/>
        <v>2000</v>
      </c>
      <c r="E123" s="61">
        <f t="shared" si="13"/>
        <v>3000</v>
      </c>
      <c r="F123" s="61">
        <f>SUM(G123:H123)</f>
        <v>5000</v>
      </c>
      <c r="G123" s="61">
        <v>2000</v>
      </c>
      <c r="H123" s="61">
        <v>3000</v>
      </c>
      <c r="I123" s="22"/>
      <c r="J123" s="61"/>
      <c r="K123" s="61"/>
      <c r="L123" s="61"/>
      <c r="M123" s="22"/>
      <c r="N123" s="22"/>
      <c r="O123" s="22"/>
    </row>
    <row r="124" spans="1:15" ht="25.15" customHeight="1" x14ac:dyDescent="0.25">
      <c r="A124" s="22"/>
      <c r="B124" s="62" t="s">
        <v>174</v>
      </c>
      <c r="C124" s="61">
        <f>SUM(D124:E124)</f>
        <v>10000</v>
      </c>
      <c r="D124" s="61">
        <f t="shared" si="13"/>
        <v>2000</v>
      </c>
      <c r="E124" s="61">
        <f t="shared" si="13"/>
        <v>8000</v>
      </c>
      <c r="F124" s="22"/>
      <c r="G124" s="22"/>
      <c r="H124" s="22"/>
      <c r="I124" s="9" t="s">
        <v>175</v>
      </c>
      <c r="J124" s="61">
        <f>SUM(K124:L124)</f>
        <v>10000</v>
      </c>
      <c r="K124" s="61">
        <v>2000</v>
      </c>
      <c r="L124" s="61">
        <v>8000</v>
      </c>
      <c r="M124" s="22"/>
      <c r="N124" s="22"/>
      <c r="O124" s="22"/>
    </row>
  </sheetData>
  <protectedRanges>
    <protectedRange sqref="G95:H98" name="範圍1"/>
  </protectedRanges>
  <mergeCells count="20">
    <mergeCell ref="A119:A121"/>
    <mergeCell ref="B119:B121"/>
    <mergeCell ref="N119:O119"/>
    <mergeCell ref="C120:C121"/>
    <mergeCell ref="D120:D121"/>
    <mergeCell ref="E120:E121"/>
    <mergeCell ref="M120:M121"/>
    <mergeCell ref="N120:N121"/>
    <mergeCell ref="O120:O121"/>
    <mergeCell ref="E5:E6"/>
    <mergeCell ref="M5:M6"/>
    <mergeCell ref="N5:N6"/>
    <mergeCell ref="O5:O6"/>
    <mergeCell ref="A2:O2"/>
    <mergeCell ref="B3:N3"/>
    <mergeCell ref="A4:A6"/>
    <mergeCell ref="B4:B6"/>
    <mergeCell ref="N4:O4"/>
    <mergeCell ref="C5:C6"/>
    <mergeCell ref="D5:D6"/>
  </mergeCells>
  <phoneticPr fontId="1" type="noConversion"/>
  <printOptions horizontalCentered="1"/>
  <pageMargins left="0.31496062992125984" right="0.31496062992125984" top="0.31496062992125984" bottom="0.19685039370078741" header="0.19685039370078741" footer="0.19685039370078741"/>
  <pageSetup paperSize="9" scale="58" orientation="landscape" r:id="rId1"/>
  <headerFooter alignWithMargins="0">
    <oddFooter>&amp;C第 &amp;P 頁，共 &amp;N 頁</oddFooter>
  </headerFooter>
  <rowBreaks count="3" manualBreakCount="3">
    <brk id="39" max="14" man="1"/>
    <brk id="73" max="14" man="1"/>
    <brk id="98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2"/>
  <sheetViews>
    <sheetView view="pageBreakPreview" zoomScale="75" zoomScaleNormal="75" zoomScaleSheetLayoutView="75" workbookViewId="0">
      <selection activeCell="O37" sqref="O37"/>
    </sheetView>
  </sheetViews>
  <sheetFormatPr defaultColWidth="8.875" defaultRowHeight="16.5" x14ac:dyDescent="0.25"/>
  <cols>
    <col min="1" max="1" width="9.625" style="65" customWidth="1"/>
    <col min="2" max="2" width="33.5" style="65" customWidth="1"/>
    <col min="3" max="3" width="26.375" style="65" customWidth="1"/>
    <col min="4" max="4" width="13.875" style="65" customWidth="1"/>
    <col min="5" max="5" width="19.75" style="65" customWidth="1"/>
    <col min="6" max="6" width="17.125" style="65" customWidth="1"/>
    <col min="7" max="7" width="17.375" style="65" customWidth="1"/>
    <col min="8" max="8" width="15.25" style="65" customWidth="1"/>
    <col min="9" max="9" width="13" style="65" customWidth="1"/>
    <col min="10" max="10" width="13.375" style="65" customWidth="1"/>
    <col min="11" max="256" width="8.875" style="65"/>
    <col min="257" max="257" width="9.625" style="65" customWidth="1"/>
    <col min="258" max="258" width="33.5" style="65" customWidth="1"/>
    <col min="259" max="259" width="26.375" style="65" customWidth="1"/>
    <col min="260" max="260" width="13.875" style="65" customWidth="1"/>
    <col min="261" max="261" width="19.75" style="65" customWidth="1"/>
    <col min="262" max="262" width="17.125" style="65" customWidth="1"/>
    <col min="263" max="263" width="17.375" style="65" customWidth="1"/>
    <col min="264" max="264" width="15.25" style="65" customWidth="1"/>
    <col min="265" max="265" width="13" style="65" customWidth="1"/>
    <col min="266" max="266" width="13.375" style="65" customWidth="1"/>
    <col min="267" max="512" width="8.875" style="65"/>
    <col min="513" max="513" width="9.625" style="65" customWidth="1"/>
    <col min="514" max="514" width="33.5" style="65" customWidth="1"/>
    <col min="515" max="515" width="26.375" style="65" customWidth="1"/>
    <col min="516" max="516" width="13.875" style="65" customWidth="1"/>
    <col min="517" max="517" width="19.75" style="65" customWidth="1"/>
    <col min="518" max="518" width="17.125" style="65" customWidth="1"/>
    <col min="519" max="519" width="17.375" style="65" customWidth="1"/>
    <col min="520" max="520" width="15.25" style="65" customWidth="1"/>
    <col min="521" max="521" width="13" style="65" customWidth="1"/>
    <col min="522" max="522" width="13.375" style="65" customWidth="1"/>
    <col min="523" max="768" width="8.875" style="65"/>
    <col min="769" max="769" width="9.625" style="65" customWidth="1"/>
    <col min="770" max="770" width="33.5" style="65" customWidth="1"/>
    <col min="771" max="771" width="26.375" style="65" customWidth="1"/>
    <col min="772" max="772" width="13.875" style="65" customWidth="1"/>
    <col min="773" max="773" width="19.75" style="65" customWidth="1"/>
    <col min="774" max="774" width="17.125" style="65" customWidth="1"/>
    <col min="775" max="775" width="17.375" style="65" customWidth="1"/>
    <col min="776" max="776" width="15.25" style="65" customWidth="1"/>
    <col min="777" max="777" width="13" style="65" customWidth="1"/>
    <col min="778" max="778" width="13.375" style="65" customWidth="1"/>
    <col min="779" max="1024" width="8.875" style="65"/>
    <col min="1025" max="1025" width="9.625" style="65" customWidth="1"/>
    <col min="1026" max="1026" width="33.5" style="65" customWidth="1"/>
    <col min="1027" max="1027" width="26.375" style="65" customWidth="1"/>
    <col min="1028" max="1028" width="13.875" style="65" customWidth="1"/>
    <col min="1029" max="1029" width="19.75" style="65" customWidth="1"/>
    <col min="1030" max="1030" width="17.125" style="65" customWidth="1"/>
    <col min="1031" max="1031" width="17.375" style="65" customWidth="1"/>
    <col min="1032" max="1032" width="15.25" style="65" customWidth="1"/>
    <col min="1033" max="1033" width="13" style="65" customWidth="1"/>
    <col min="1034" max="1034" width="13.375" style="65" customWidth="1"/>
    <col min="1035" max="1280" width="8.875" style="65"/>
    <col min="1281" max="1281" width="9.625" style="65" customWidth="1"/>
    <col min="1282" max="1282" width="33.5" style="65" customWidth="1"/>
    <col min="1283" max="1283" width="26.375" style="65" customWidth="1"/>
    <col min="1284" max="1284" width="13.875" style="65" customWidth="1"/>
    <col min="1285" max="1285" width="19.75" style="65" customWidth="1"/>
    <col min="1286" max="1286" width="17.125" style="65" customWidth="1"/>
    <col min="1287" max="1287" width="17.375" style="65" customWidth="1"/>
    <col min="1288" max="1288" width="15.25" style="65" customWidth="1"/>
    <col min="1289" max="1289" width="13" style="65" customWidth="1"/>
    <col min="1290" max="1290" width="13.375" style="65" customWidth="1"/>
    <col min="1291" max="1536" width="8.875" style="65"/>
    <col min="1537" max="1537" width="9.625" style="65" customWidth="1"/>
    <col min="1538" max="1538" width="33.5" style="65" customWidth="1"/>
    <col min="1539" max="1539" width="26.375" style="65" customWidth="1"/>
    <col min="1540" max="1540" width="13.875" style="65" customWidth="1"/>
    <col min="1541" max="1541" width="19.75" style="65" customWidth="1"/>
    <col min="1542" max="1542" width="17.125" style="65" customWidth="1"/>
    <col min="1543" max="1543" width="17.375" style="65" customWidth="1"/>
    <col min="1544" max="1544" width="15.25" style="65" customWidth="1"/>
    <col min="1545" max="1545" width="13" style="65" customWidth="1"/>
    <col min="1546" max="1546" width="13.375" style="65" customWidth="1"/>
    <col min="1547" max="1792" width="8.875" style="65"/>
    <col min="1793" max="1793" width="9.625" style="65" customWidth="1"/>
    <col min="1794" max="1794" width="33.5" style="65" customWidth="1"/>
    <col min="1795" max="1795" width="26.375" style="65" customWidth="1"/>
    <col min="1796" max="1796" width="13.875" style="65" customWidth="1"/>
    <col min="1797" max="1797" width="19.75" style="65" customWidth="1"/>
    <col min="1798" max="1798" width="17.125" style="65" customWidth="1"/>
    <col min="1799" max="1799" width="17.375" style="65" customWidth="1"/>
    <col min="1800" max="1800" width="15.25" style="65" customWidth="1"/>
    <col min="1801" max="1801" width="13" style="65" customWidth="1"/>
    <col min="1802" max="1802" width="13.375" style="65" customWidth="1"/>
    <col min="1803" max="2048" width="8.875" style="65"/>
    <col min="2049" max="2049" width="9.625" style="65" customWidth="1"/>
    <col min="2050" max="2050" width="33.5" style="65" customWidth="1"/>
    <col min="2051" max="2051" width="26.375" style="65" customWidth="1"/>
    <col min="2052" max="2052" width="13.875" style="65" customWidth="1"/>
    <col min="2053" max="2053" width="19.75" style="65" customWidth="1"/>
    <col min="2054" max="2054" width="17.125" style="65" customWidth="1"/>
    <col min="2055" max="2055" width="17.375" style="65" customWidth="1"/>
    <col min="2056" max="2056" width="15.25" style="65" customWidth="1"/>
    <col min="2057" max="2057" width="13" style="65" customWidth="1"/>
    <col min="2058" max="2058" width="13.375" style="65" customWidth="1"/>
    <col min="2059" max="2304" width="8.875" style="65"/>
    <col min="2305" max="2305" width="9.625" style="65" customWidth="1"/>
    <col min="2306" max="2306" width="33.5" style="65" customWidth="1"/>
    <col min="2307" max="2307" width="26.375" style="65" customWidth="1"/>
    <col min="2308" max="2308" width="13.875" style="65" customWidth="1"/>
    <col min="2309" max="2309" width="19.75" style="65" customWidth="1"/>
    <col min="2310" max="2310" width="17.125" style="65" customWidth="1"/>
    <col min="2311" max="2311" width="17.375" style="65" customWidth="1"/>
    <col min="2312" max="2312" width="15.25" style="65" customWidth="1"/>
    <col min="2313" max="2313" width="13" style="65" customWidth="1"/>
    <col min="2314" max="2314" width="13.375" style="65" customWidth="1"/>
    <col min="2315" max="2560" width="8.875" style="65"/>
    <col min="2561" max="2561" width="9.625" style="65" customWidth="1"/>
    <col min="2562" max="2562" width="33.5" style="65" customWidth="1"/>
    <col min="2563" max="2563" width="26.375" style="65" customWidth="1"/>
    <col min="2564" max="2564" width="13.875" style="65" customWidth="1"/>
    <col min="2565" max="2565" width="19.75" style="65" customWidth="1"/>
    <col min="2566" max="2566" width="17.125" style="65" customWidth="1"/>
    <col min="2567" max="2567" width="17.375" style="65" customWidth="1"/>
    <col min="2568" max="2568" width="15.25" style="65" customWidth="1"/>
    <col min="2569" max="2569" width="13" style="65" customWidth="1"/>
    <col min="2570" max="2570" width="13.375" style="65" customWidth="1"/>
    <col min="2571" max="2816" width="8.875" style="65"/>
    <col min="2817" max="2817" width="9.625" style="65" customWidth="1"/>
    <col min="2818" max="2818" width="33.5" style="65" customWidth="1"/>
    <col min="2819" max="2819" width="26.375" style="65" customWidth="1"/>
    <col min="2820" max="2820" width="13.875" style="65" customWidth="1"/>
    <col min="2821" max="2821" width="19.75" style="65" customWidth="1"/>
    <col min="2822" max="2822" width="17.125" style="65" customWidth="1"/>
    <col min="2823" max="2823" width="17.375" style="65" customWidth="1"/>
    <col min="2824" max="2824" width="15.25" style="65" customWidth="1"/>
    <col min="2825" max="2825" width="13" style="65" customWidth="1"/>
    <col min="2826" max="2826" width="13.375" style="65" customWidth="1"/>
    <col min="2827" max="3072" width="8.875" style="65"/>
    <col min="3073" max="3073" width="9.625" style="65" customWidth="1"/>
    <col min="3074" max="3074" width="33.5" style="65" customWidth="1"/>
    <col min="3075" max="3075" width="26.375" style="65" customWidth="1"/>
    <col min="3076" max="3076" width="13.875" style="65" customWidth="1"/>
    <col min="3077" max="3077" width="19.75" style="65" customWidth="1"/>
    <col min="3078" max="3078" width="17.125" style="65" customWidth="1"/>
    <col min="3079" max="3079" width="17.375" style="65" customWidth="1"/>
    <col min="3080" max="3080" width="15.25" style="65" customWidth="1"/>
    <col min="3081" max="3081" width="13" style="65" customWidth="1"/>
    <col min="3082" max="3082" width="13.375" style="65" customWidth="1"/>
    <col min="3083" max="3328" width="8.875" style="65"/>
    <col min="3329" max="3329" width="9.625" style="65" customWidth="1"/>
    <col min="3330" max="3330" width="33.5" style="65" customWidth="1"/>
    <col min="3331" max="3331" width="26.375" style="65" customWidth="1"/>
    <col min="3332" max="3332" width="13.875" style="65" customWidth="1"/>
    <col min="3333" max="3333" width="19.75" style="65" customWidth="1"/>
    <col min="3334" max="3334" width="17.125" style="65" customWidth="1"/>
    <col min="3335" max="3335" width="17.375" style="65" customWidth="1"/>
    <col min="3336" max="3336" width="15.25" style="65" customWidth="1"/>
    <col min="3337" max="3337" width="13" style="65" customWidth="1"/>
    <col min="3338" max="3338" width="13.375" style="65" customWidth="1"/>
    <col min="3339" max="3584" width="8.875" style="65"/>
    <col min="3585" max="3585" width="9.625" style="65" customWidth="1"/>
    <col min="3586" max="3586" width="33.5" style="65" customWidth="1"/>
    <col min="3587" max="3587" width="26.375" style="65" customWidth="1"/>
    <col min="3588" max="3588" width="13.875" style="65" customWidth="1"/>
    <col min="3589" max="3589" width="19.75" style="65" customWidth="1"/>
    <col min="3590" max="3590" width="17.125" style="65" customWidth="1"/>
    <col min="3591" max="3591" width="17.375" style="65" customWidth="1"/>
    <col min="3592" max="3592" width="15.25" style="65" customWidth="1"/>
    <col min="3593" max="3593" width="13" style="65" customWidth="1"/>
    <col min="3594" max="3594" width="13.375" style="65" customWidth="1"/>
    <col min="3595" max="3840" width="8.875" style="65"/>
    <col min="3841" max="3841" width="9.625" style="65" customWidth="1"/>
    <col min="3842" max="3842" width="33.5" style="65" customWidth="1"/>
    <col min="3843" max="3843" width="26.375" style="65" customWidth="1"/>
    <col min="3844" max="3844" width="13.875" style="65" customWidth="1"/>
    <col min="3845" max="3845" width="19.75" style="65" customWidth="1"/>
    <col min="3846" max="3846" width="17.125" style="65" customWidth="1"/>
    <col min="3847" max="3847" width="17.375" style="65" customWidth="1"/>
    <col min="3848" max="3848" width="15.25" style="65" customWidth="1"/>
    <col min="3849" max="3849" width="13" style="65" customWidth="1"/>
    <col min="3850" max="3850" width="13.375" style="65" customWidth="1"/>
    <col min="3851" max="4096" width="8.875" style="65"/>
    <col min="4097" max="4097" width="9.625" style="65" customWidth="1"/>
    <col min="4098" max="4098" width="33.5" style="65" customWidth="1"/>
    <col min="4099" max="4099" width="26.375" style="65" customWidth="1"/>
    <col min="4100" max="4100" width="13.875" style="65" customWidth="1"/>
    <col min="4101" max="4101" width="19.75" style="65" customWidth="1"/>
    <col min="4102" max="4102" width="17.125" style="65" customWidth="1"/>
    <col min="4103" max="4103" width="17.375" style="65" customWidth="1"/>
    <col min="4104" max="4104" width="15.25" style="65" customWidth="1"/>
    <col min="4105" max="4105" width="13" style="65" customWidth="1"/>
    <col min="4106" max="4106" width="13.375" style="65" customWidth="1"/>
    <col min="4107" max="4352" width="8.875" style="65"/>
    <col min="4353" max="4353" width="9.625" style="65" customWidth="1"/>
    <col min="4354" max="4354" width="33.5" style="65" customWidth="1"/>
    <col min="4355" max="4355" width="26.375" style="65" customWidth="1"/>
    <col min="4356" max="4356" width="13.875" style="65" customWidth="1"/>
    <col min="4357" max="4357" width="19.75" style="65" customWidth="1"/>
    <col min="4358" max="4358" width="17.125" style="65" customWidth="1"/>
    <col min="4359" max="4359" width="17.375" style="65" customWidth="1"/>
    <col min="4360" max="4360" width="15.25" style="65" customWidth="1"/>
    <col min="4361" max="4361" width="13" style="65" customWidth="1"/>
    <col min="4362" max="4362" width="13.375" style="65" customWidth="1"/>
    <col min="4363" max="4608" width="8.875" style="65"/>
    <col min="4609" max="4609" width="9.625" style="65" customWidth="1"/>
    <col min="4610" max="4610" width="33.5" style="65" customWidth="1"/>
    <col min="4611" max="4611" width="26.375" style="65" customWidth="1"/>
    <col min="4612" max="4612" width="13.875" style="65" customWidth="1"/>
    <col min="4613" max="4613" width="19.75" style="65" customWidth="1"/>
    <col min="4614" max="4614" width="17.125" style="65" customWidth="1"/>
    <col min="4615" max="4615" width="17.375" style="65" customWidth="1"/>
    <col min="4616" max="4616" width="15.25" style="65" customWidth="1"/>
    <col min="4617" max="4617" width="13" style="65" customWidth="1"/>
    <col min="4618" max="4618" width="13.375" style="65" customWidth="1"/>
    <col min="4619" max="4864" width="8.875" style="65"/>
    <col min="4865" max="4865" width="9.625" style="65" customWidth="1"/>
    <col min="4866" max="4866" width="33.5" style="65" customWidth="1"/>
    <col min="4867" max="4867" width="26.375" style="65" customWidth="1"/>
    <col min="4868" max="4868" width="13.875" style="65" customWidth="1"/>
    <col min="4869" max="4869" width="19.75" style="65" customWidth="1"/>
    <col min="4870" max="4870" width="17.125" style="65" customWidth="1"/>
    <col min="4871" max="4871" width="17.375" style="65" customWidth="1"/>
    <col min="4872" max="4872" width="15.25" style="65" customWidth="1"/>
    <col min="4873" max="4873" width="13" style="65" customWidth="1"/>
    <col min="4874" max="4874" width="13.375" style="65" customWidth="1"/>
    <col min="4875" max="5120" width="8.875" style="65"/>
    <col min="5121" max="5121" width="9.625" style="65" customWidth="1"/>
    <col min="5122" max="5122" width="33.5" style="65" customWidth="1"/>
    <col min="5123" max="5123" width="26.375" style="65" customWidth="1"/>
    <col min="5124" max="5124" width="13.875" style="65" customWidth="1"/>
    <col min="5125" max="5125" width="19.75" style="65" customWidth="1"/>
    <col min="5126" max="5126" width="17.125" style="65" customWidth="1"/>
    <col min="5127" max="5127" width="17.375" style="65" customWidth="1"/>
    <col min="5128" max="5128" width="15.25" style="65" customWidth="1"/>
    <col min="5129" max="5129" width="13" style="65" customWidth="1"/>
    <col min="5130" max="5130" width="13.375" style="65" customWidth="1"/>
    <col min="5131" max="5376" width="8.875" style="65"/>
    <col min="5377" max="5377" width="9.625" style="65" customWidth="1"/>
    <col min="5378" max="5378" width="33.5" style="65" customWidth="1"/>
    <col min="5379" max="5379" width="26.375" style="65" customWidth="1"/>
    <col min="5380" max="5380" width="13.875" style="65" customWidth="1"/>
    <col min="5381" max="5381" width="19.75" style="65" customWidth="1"/>
    <col min="5382" max="5382" width="17.125" style="65" customWidth="1"/>
    <col min="5383" max="5383" width="17.375" style="65" customWidth="1"/>
    <col min="5384" max="5384" width="15.25" style="65" customWidth="1"/>
    <col min="5385" max="5385" width="13" style="65" customWidth="1"/>
    <col min="5386" max="5386" width="13.375" style="65" customWidth="1"/>
    <col min="5387" max="5632" width="8.875" style="65"/>
    <col min="5633" max="5633" width="9.625" style="65" customWidth="1"/>
    <col min="5634" max="5634" width="33.5" style="65" customWidth="1"/>
    <col min="5635" max="5635" width="26.375" style="65" customWidth="1"/>
    <col min="5636" max="5636" width="13.875" style="65" customWidth="1"/>
    <col min="5637" max="5637" width="19.75" style="65" customWidth="1"/>
    <col min="5638" max="5638" width="17.125" style="65" customWidth="1"/>
    <col min="5639" max="5639" width="17.375" style="65" customWidth="1"/>
    <col min="5640" max="5640" width="15.25" style="65" customWidth="1"/>
    <col min="5641" max="5641" width="13" style="65" customWidth="1"/>
    <col min="5642" max="5642" width="13.375" style="65" customWidth="1"/>
    <col min="5643" max="5888" width="8.875" style="65"/>
    <col min="5889" max="5889" width="9.625" style="65" customWidth="1"/>
    <col min="5890" max="5890" width="33.5" style="65" customWidth="1"/>
    <col min="5891" max="5891" width="26.375" style="65" customWidth="1"/>
    <col min="5892" max="5892" width="13.875" style="65" customWidth="1"/>
    <col min="5893" max="5893" width="19.75" style="65" customWidth="1"/>
    <col min="5894" max="5894" width="17.125" style="65" customWidth="1"/>
    <col min="5895" max="5895" width="17.375" style="65" customWidth="1"/>
    <col min="5896" max="5896" width="15.25" style="65" customWidth="1"/>
    <col min="5897" max="5897" width="13" style="65" customWidth="1"/>
    <col min="5898" max="5898" width="13.375" style="65" customWidth="1"/>
    <col min="5899" max="6144" width="8.875" style="65"/>
    <col min="6145" max="6145" width="9.625" style="65" customWidth="1"/>
    <col min="6146" max="6146" width="33.5" style="65" customWidth="1"/>
    <col min="6147" max="6147" width="26.375" style="65" customWidth="1"/>
    <col min="6148" max="6148" width="13.875" style="65" customWidth="1"/>
    <col min="6149" max="6149" width="19.75" style="65" customWidth="1"/>
    <col min="6150" max="6150" width="17.125" style="65" customWidth="1"/>
    <col min="6151" max="6151" width="17.375" style="65" customWidth="1"/>
    <col min="6152" max="6152" width="15.25" style="65" customWidth="1"/>
    <col min="6153" max="6153" width="13" style="65" customWidth="1"/>
    <col min="6154" max="6154" width="13.375" style="65" customWidth="1"/>
    <col min="6155" max="6400" width="8.875" style="65"/>
    <col min="6401" max="6401" width="9.625" style="65" customWidth="1"/>
    <col min="6402" max="6402" width="33.5" style="65" customWidth="1"/>
    <col min="6403" max="6403" width="26.375" style="65" customWidth="1"/>
    <col min="6404" max="6404" width="13.875" style="65" customWidth="1"/>
    <col min="6405" max="6405" width="19.75" style="65" customWidth="1"/>
    <col min="6406" max="6406" width="17.125" style="65" customWidth="1"/>
    <col min="6407" max="6407" width="17.375" style="65" customWidth="1"/>
    <col min="6408" max="6408" width="15.25" style="65" customWidth="1"/>
    <col min="6409" max="6409" width="13" style="65" customWidth="1"/>
    <col min="6410" max="6410" width="13.375" style="65" customWidth="1"/>
    <col min="6411" max="6656" width="8.875" style="65"/>
    <col min="6657" max="6657" width="9.625" style="65" customWidth="1"/>
    <col min="6658" max="6658" width="33.5" style="65" customWidth="1"/>
    <col min="6659" max="6659" width="26.375" style="65" customWidth="1"/>
    <col min="6660" max="6660" width="13.875" style="65" customWidth="1"/>
    <col min="6661" max="6661" width="19.75" style="65" customWidth="1"/>
    <col min="6662" max="6662" width="17.125" style="65" customWidth="1"/>
    <col min="6663" max="6663" width="17.375" style="65" customWidth="1"/>
    <col min="6664" max="6664" width="15.25" style="65" customWidth="1"/>
    <col min="6665" max="6665" width="13" style="65" customWidth="1"/>
    <col min="6666" max="6666" width="13.375" style="65" customWidth="1"/>
    <col min="6667" max="6912" width="8.875" style="65"/>
    <col min="6913" max="6913" width="9.625" style="65" customWidth="1"/>
    <col min="6914" max="6914" width="33.5" style="65" customWidth="1"/>
    <col min="6915" max="6915" width="26.375" style="65" customWidth="1"/>
    <col min="6916" max="6916" width="13.875" style="65" customWidth="1"/>
    <col min="6917" max="6917" width="19.75" style="65" customWidth="1"/>
    <col min="6918" max="6918" width="17.125" style="65" customWidth="1"/>
    <col min="6919" max="6919" width="17.375" style="65" customWidth="1"/>
    <col min="6920" max="6920" width="15.25" style="65" customWidth="1"/>
    <col min="6921" max="6921" width="13" style="65" customWidth="1"/>
    <col min="6922" max="6922" width="13.375" style="65" customWidth="1"/>
    <col min="6923" max="7168" width="8.875" style="65"/>
    <col min="7169" max="7169" width="9.625" style="65" customWidth="1"/>
    <col min="7170" max="7170" width="33.5" style="65" customWidth="1"/>
    <col min="7171" max="7171" width="26.375" style="65" customWidth="1"/>
    <col min="7172" max="7172" width="13.875" style="65" customWidth="1"/>
    <col min="7173" max="7173" width="19.75" style="65" customWidth="1"/>
    <col min="7174" max="7174" width="17.125" style="65" customWidth="1"/>
    <col min="7175" max="7175" width="17.375" style="65" customWidth="1"/>
    <col min="7176" max="7176" width="15.25" style="65" customWidth="1"/>
    <col min="7177" max="7177" width="13" style="65" customWidth="1"/>
    <col min="7178" max="7178" width="13.375" style="65" customWidth="1"/>
    <col min="7179" max="7424" width="8.875" style="65"/>
    <col min="7425" max="7425" width="9.625" style="65" customWidth="1"/>
    <col min="7426" max="7426" width="33.5" style="65" customWidth="1"/>
    <col min="7427" max="7427" width="26.375" style="65" customWidth="1"/>
    <col min="7428" max="7428" width="13.875" style="65" customWidth="1"/>
    <col min="7429" max="7429" width="19.75" style="65" customWidth="1"/>
    <col min="7430" max="7430" width="17.125" style="65" customWidth="1"/>
    <col min="7431" max="7431" width="17.375" style="65" customWidth="1"/>
    <col min="7432" max="7432" width="15.25" style="65" customWidth="1"/>
    <col min="7433" max="7433" width="13" style="65" customWidth="1"/>
    <col min="7434" max="7434" width="13.375" style="65" customWidth="1"/>
    <col min="7435" max="7680" width="8.875" style="65"/>
    <col min="7681" max="7681" width="9.625" style="65" customWidth="1"/>
    <col min="7682" max="7682" width="33.5" style="65" customWidth="1"/>
    <col min="7683" max="7683" width="26.375" style="65" customWidth="1"/>
    <col min="7684" max="7684" width="13.875" style="65" customWidth="1"/>
    <col min="7685" max="7685" width="19.75" style="65" customWidth="1"/>
    <col min="7686" max="7686" width="17.125" style="65" customWidth="1"/>
    <col min="7687" max="7687" width="17.375" style="65" customWidth="1"/>
    <col min="7688" max="7688" width="15.25" style="65" customWidth="1"/>
    <col min="7689" max="7689" width="13" style="65" customWidth="1"/>
    <col min="7690" max="7690" width="13.375" style="65" customWidth="1"/>
    <col min="7691" max="7936" width="8.875" style="65"/>
    <col min="7937" max="7937" width="9.625" style="65" customWidth="1"/>
    <col min="7938" max="7938" width="33.5" style="65" customWidth="1"/>
    <col min="7939" max="7939" width="26.375" style="65" customWidth="1"/>
    <col min="7940" max="7940" width="13.875" style="65" customWidth="1"/>
    <col min="7941" max="7941" width="19.75" style="65" customWidth="1"/>
    <col min="7942" max="7942" width="17.125" style="65" customWidth="1"/>
    <col min="7943" max="7943" width="17.375" style="65" customWidth="1"/>
    <col min="7944" max="7944" width="15.25" style="65" customWidth="1"/>
    <col min="7945" max="7945" width="13" style="65" customWidth="1"/>
    <col min="7946" max="7946" width="13.375" style="65" customWidth="1"/>
    <col min="7947" max="8192" width="8.875" style="65"/>
    <col min="8193" max="8193" width="9.625" style="65" customWidth="1"/>
    <col min="8194" max="8194" width="33.5" style="65" customWidth="1"/>
    <col min="8195" max="8195" width="26.375" style="65" customWidth="1"/>
    <col min="8196" max="8196" width="13.875" style="65" customWidth="1"/>
    <col min="8197" max="8197" width="19.75" style="65" customWidth="1"/>
    <col min="8198" max="8198" width="17.125" style="65" customWidth="1"/>
    <col min="8199" max="8199" width="17.375" style="65" customWidth="1"/>
    <col min="8200" max="8200" width="15.25" style="65" customWidth="1"/>
    <col min="8201" max="8201" width="13" style="65" customWidth="1"/>
    <col min="8202" max="8202" width="13.375" style="65" customWidth="1"/>
    <col min="8203" max="8448" width="8.875" style="65"/>
    <col min="8449" max="8449" width="9.625" style="65" customWidth="1"/>
    <col min="8450" max="8450" width="33.5" style="65" customWidth="1"/>
    <col min="8451" max="8451" width="26.375" style="65" customWidth="1"/>
    <col min="8452" max="8452" width="13.875" style="65" customWidth="1"/>
    <col min="8453" max="8453" width="19.75" style="65" customWidth="1"/>
    <col min="8454" max="8454" width="17.125" style="65" customWidth="1"/>
    <col min="8455" max="8455" width="17.375" style="65" customWidth="1"/>
    <col min="8456" max="8456" width="15.25" style="65" customWidth="1"/>
    <col min="8457" max="8457" width="13" style="65" customWidth="1"/>
    <col min="8458" max="8458" width="13.375" style="65" customWidth="1"/>
    <col min="8459" max="8704" width="8.875" style="65"/>
    <col min="8705" max="8705" width="9.625" style="65" customWidth="1"/>
    <col min="8706" max="8706" width="33.5" style="65" customWidth="1"/>
    <col min="8707" max="8707" width="26.375" style="65" customWidth="1"/>
    <col min="8708" max="8708" width="13.875" style="65" customWidth="1"/>
    <col min="8709" max="8709" width="19.75" style="65" customWidth="1"/>
    <col min="8710" max="8710" width="17.125" style="65" customWidth="1"/>
    <col min="8711" max="8711" width="17.375" style="65" customWidth="1"/>
    <col min="8712" max="8712" width="15.25" style="65" customWidth="1"/>
    <col min="8713" max="8713" width="13" style="65" customWidth="1"/>
    <col min="8714" max="8714" width="13.375" style="65" customWidth="1"/>
    <col min="8715" max="8960" width="8.875" style="65"/>
    <col min="8961" max="8961" width="9.625" style="65" customWidth="1"/>
    <col min="8962" max="8962" width="33.5" style="65" customWidth="1"/>
    <col min="8963" max="8963" width="26.375" style="65" customWidth="1"/>
    <col min="8964" max="8964" width="13.875" style="65" customWidth="1"/>
    <col min="8965" max="8965" width="19.75" style="65" customWidth="1"/>
    <col min="8966" max="8966" width="17.125" style="65" customWidth="1"/>
    <col min="8967" max="8967" width="17.375" style="65" customWidth="1"/>
    <col min="8968" max="8968" width="15.25" style="65" customWidth="1"/>
    <col min="8969" max="8969" width="13" style="65" customWidth="1"/>
    <col min="8970" max="8970" width="13.375" style="65" customWidth="1"/>
    <col min="8971" max="9216" width="8.875" style="65"/>
    <col min="9217" max="9217" width="9.625" style="65" customWidth="1"/>
    <col min="9218" max="9218" width="33.5" style="65" customWidth="1"/>
    <col min="9219" max="9219" width="26.375" style="65" customWidth="1"/>
    <col min="9220" max="9220" width="13.875" style="65" customWidth="1"/>
    <col min="9221" max="9221" width="19.75" style="65" customWidth="1"/>
    <col min="9222" max="9222" width="17.125" style="65" customWidth="1"/>
    <col min="9223" max="9223" width="17.375" style="65" customWidth="1"/>
    <col min="9224" max="9224" width="15.25" style="65" customWidth="1"/>
    <col min="9225" max="9225" width="13" style="65" customWidth="1"/>
    <col min="9226" max="9226" width="13.375" style="65" customWidth="1"/>
    <col min="9227" max="9472" width="8.875" style="65"/>
    <col min="9473" max="9473" width="9.625" style="65" customWidth="1"/>
    <col min="9474" max="9474" width="33.5" style="65" customWidth="1"/>
    <col min="9475" max="9475" width="26.375" style="65" customWidth="1"/>
    <col min="9476" max="9476" width="13.875" style="65" customWidth="1"/>
    <col min="9477" max="9477" width="19.75" style="65" customWidth="1"/>
    <col min="9478" max="9478" width="17.125" style="65" customWidth="1"/>
    <col min="9479" max="9479" width="17.375" style="65" customWidth="1"/>
    <col min="9480" max="9480" width="15.25" style="65" customWidth="1"/>
    <col min="9481" max="9481" width="13" style="65" customWidth="1"/>
    <col min="9482" max="9482" width="13.375" style="65" customWidth="1"/>
    <col min="9483" max="9728" width="8.875" style="65"/>
    <col min="9729" max="9729" width="9.625" style="65" customWidth="1"/>
    <col min="9730" max="9730" width="33.5" style="65" customWidth="1"/>
    <col min="9731" max="9731" width="26.375" style="65" customWidth="1"/>
    <col min="9732" max="9732" width="13.875" style="65" customWidth="1"/>
    <col min="9733" max="9733" width="19.75" style="65" customWidth="1"/>
    <col min="9734" max="9734" width="17.125" style="65" customWidth="1"/>
    <col min="9735" max="9735" width="17.375" style="65" customWidth="1"/>
    <col min="9736" max="9736" width="15.25" style="65" customWidth="1"/>
    <col min="9737" max="9737" width="13" style="65" customWidth="1"/>
    <col min="9738" max="9738" width="13.375" style="65" customWidth="1"/>
    <col min="9739" max="9984" width="8.875" style="65"/>
    <col min="9985" max="9985" width="9.625" style="65" customWidth="1"/>
    <col min="9986" max="9986" width="33.5" style="65" customWidth="1"/>
    <col min="9987" max="9987" width="26.375" style="65" customWidth="1"/>
    <col min="9988" max="9988" width="13.875" style="65" customWidth="1"/>
    <col min="9989" max="9989" width="19.75" style="65" customWidth="1"/>
    <col min="9990" max="9990" width="17.125" style="65" customWidth="1"/>
    <col min="9991" max="9991" width="17.375" style="65" customWidth="1"/>
    <col min="9992" max="9992" width="15.25" style="65" customWidth="1"/>
    <col min="9993" max="9993" width="13" style="65" customWidth="1"/>
    <col min="9994" max="9994" width="13.375" style="65" customWidth="1"/>
    <col min="9995" max="10240" width="8.875" style="65"/>
    <col min="10241" max="10241" width="9.625" style="65" customWidth="1"/>
    <col min="10242" max="10242" width="33.5" style="65" customWidth="1"/>
    <col min="10243" max="10243" width="26.375" style="65" customWidth="1"/>
    <col min="10244" max="10244" width="13.875" style="65" customWidth="1"/>
    <col min="10245" max="10245" width="19.75" style="65" customWidth="1"/>
    <col min="10246" max="10246" width="17.125" style="65" customWidth="1"/>
    <col min="10247" max="10247" width="17.375" style="65" customWidth="1"/>
    <col min="10248" max="10248" width="15.25" style="65" customWidth="1"/>
    <col min="10249" max="10249" width="13" style="65" customWidth="1"/>
    <col min="10250" max="10250" width="13.375" style="65" customWidth="1"/>
    <col min="10251" max="10496" width="8.875" style="65"/>
    <col min="10497" max="10497" width="9.625" style="65" customWidth="1"/>
    <col min="10498" max="10498" width="33.5" style="65" customWidth="1"/>
    <col min="10499" max="10499" width="26.375" style="65" customWidth="1"/>
    <col min="10500" max="10500" width="13.875" style="65" customWidth="1"/>
    <col min="10501" max="10501" width="19.75" style="65" customWidth="1"/>
    <col min="10502" max="10502" width="17.125" style="65" customWidth="1"/>
    <col min="10503" max="10503" width="17.375" style="65" customWidth="1"/>
    <col min="10504" max="10504" width="15.25" style="65" customWidth="1"/>
    <col min="10505" max="10505" width="13" style="65" customWidth="1"/>
    <col min="10506" max="10506" width="13.375" style="65" customWidth="1"/>
    <col min="10507" max="10752" width="8.875" style="65"/>
    <col min="10753" max="10753" width="9.625" style="65" customWidth="1"/>
    <col min="10754" max="10754" width="33.5" style="65" customWidth="1"/>
    <col min="10755" max="10755" width="26.375" style="65" customWidth="1"/>
    <col min="10756" max="10756" width="13.875" style="65" customWidth="1"/>
    <col min="10757" max="10757" width="19.75" style="65" customWidth="1"/>
    <col min="10758" max="10758" width="17.125" style="65" customWidth="1"/>
    <col min="10759" max="10759" width="17.375" style="65" customWidth="1"/>
    <col min="10760" max="10760" width="15.25" style="65" customWidth="1"/>
    <col min="10761" max="10761" width="13" style="65" customWidth="1"/>
    <col min="10762" max="10762" width="13.375" style="65" customWidth="1"/>
    <col min="10763" max="11008" width="8.875" style="65"/>
    <col min="11009" max="11009" width="9.625" style="65" customWidth="1"/>
    <col min="11010" max="11010" width="33.5" style="65" customWidth="1"/>
    <col min="11011" max="11011" width="26.375" style="65" customWidth="1"/>
    <col min="11012" max="11012" width="13.875" style="65" customWidth="1"/>
    <col min="11013" max="11013" width="19.75" style="65" customWidth="1"/>
    <col min="11014" max="11014" width="17.125" style="65" customWidth="1"/>
    <col min="11015" max="11015" width="17.375" style="65" customWidth="1"/>
    <col min="11016" max="11016" width="15.25" style="65" customWidth="1"/>
    <col min="11017" max="11017" width="13" style="65" customWidth="1"/>
    <col min="11018" max="11018" width="13.375" style="65" customWidth="1"/>
    <col min="11019" max="11264" width="8.875" style="65"/>
    <col min="11265" max="11265" width="9.625" style="65" customWidth="1"/>
    <col min="11266" max="11266" width="33.5" style="65" customWidth="1"/>
    <col min="11267" max="11267" width="26.375" style="65" customWidth="1"/>
    <col min="11268" max="11268" width="13.875" style="65" customWidth="1"/>
    <col min="11269" max="11269" width="19.75" style="65" customWidth="1"/>
    <col min="11270" max="11270" width="17.125" style="65" customWidth="1"/>
    <col min="11271" max="11271" width="17.375" style="65" customWidth="1"/>
    <col min="11272" max="11272" width="15.25" style="65" customWidth="1"/>
    <col min="11273" max="11273" width="13" style="65" customWidth="1"/>
    <col min="11274" max="11274" width="13.375" style="65" customWidth="1"/>
    <col min="11275" max="11520" width="8.875" style="65"/>
    <col min="11521" max="11521" width="9.625" style="65" customWidth="1"/>
    <col min="11522" max="11522" width="33.5" style="65" customWidth="1"/>
    <col min="11523" max="11523" width="26.375" style="65" customWidth="1"/>
    <col min="11524" max="11524" width="13.875" style="65" customWidth="1"/>
    <col min="11525" max="11525" width="19.75" style="65" customWidth="1"/>
    <col min="11526" max="11526" width="17.125" style="65" customWidth="1"/>
    <col min="11527" max="11527" width="17.375" style="65" customWidth="1"/>
    <col min="11528" max="11528" width="15.25" style="65" customWidth="1"/>
    <col min="11529" max="11529" width="13" style="65" customWidth="1"/>
    <col min="11530" max="11530" width="13.375" style="65" customWidth="1"/>
    <col min="11531" max="11776" width="8.875" style="65"/>
    <col min="11777" max="11777" width="9.625" style="65" customWidth="1"/>
    <col min="11778" max="11778" width="33.5" style="65" customWidth="1"/>
    <col min="11779" max="11779" width="26.375" style="65" customWidth="1"/>
    <col min="11780" max="11780" width="13.875" style="65" customWidth="1"/>
    <col min="11781" max="11781" width="19.75" style="65" customWidth="1"/>
    <col min="11782" max="11782" width="17.125" style="65" customWidth="1"/>
    <col min="11783" max="11783" width="17.375" style="65" customWidth="1"/>
    <col min="11784" max="11784" width="15.25" style="65" customWidth="1"/>
    <col min="11785" max="11785" width="13" style="65" customWidth="1"/>
    <col min="11786" max="11786" width="13.375" style="65" customWidth="1"/>
    <col min="11787" max="12032" width="8.875" style="65"/>
    <col min="12033" max="12033" width="9.625" style="65" customWidth="1"/>
    <col min="12034" max="12034" width="33.5" style="65" customWidth="1"/>
    <col min="12035" max="12035" width="26.375" style="65" customWidth="1"/>
    <col min="12036" max="12036" width="13.875" style="65" customWidth="1"/>
    <col min="12037" max="12037" width="19.75" style="65" customWidth="1"/>
    <col min="12038" max="12038" width="17.125" style="65" customWidth="1"/>
    <col min="12039" max="12039" width="17.375" style="65" customWidth="1"/>
    <col min="12040" max="12040" width="15.25" style="65" customWidth="1"/>
    <col min="12041" max="12041" width="13" style="65" customWidth="1"/>
    <col min="12042" max="12042" width="13.375" style="65" customWidth="1"/>
    <col min="12043" max="12288" width="8.875" style="65"/>
    <col min="12289" max="12289" width="9.625" style="65" customWidth="1"/>
    <col min="12290" max="12290" width="33.5" style="65" customWidth="1"/>
    <col min="12291" max="12291" width="26.375" style="65" customWidth="1"/>
    <col min="12292" max="12292" width="13.875" style="65" customWidth="1"/>
    <col min="12293" max="12293" width="19.75" style="65" customWidth="1"/>
    <col min="12294" max="12294" width="17.125" style="65" customWidth="1"/>
    <col min="12295" max="12295" width="17.375" style="65" customWidth="1"/>
    <col min="12296" max="12296" width="15.25" style="65" customWidth="1"/>
    <col min="12297" max="12297" width="13" style="65" customWidth="1"/>
    <col min="12298" max="12298" width="13.375" style="65" customWidth="1"/>
    <col min="12299" max="12544" width="8.875" style="65"/>
    <col min="12545" max="12545" width="9.625" style="65" customWidth="1"/>
    <col min="12546" max="12546" width="33.5" style="65" customWidth="1"/>
    <col min="12547" max="12547" width="26.375" style="65" customWidth="1"/>
    <col min="12548" max="12548" width="13.875" style="65" customWidth="1"/>
    <col min="12549" max="12549" width="19.75" style="65" customWidth="1"/>
    <col min="12550" max="12550" width="17.125" style="65" customWidth="1"/>
    <col min="12551" max="12551" width="17.375" style="65" customWidth="1"/>
    <col min="12552" max="12552" width="15.25" style="65" customWidth="1"/>
    <col min="12553" max="12553" width="13" style="65" customWidth="1"/>
    <col min="12554" max="12554" width="13.375" style="65" customWidth="1"/>
    <col min="12555" max="12800" width="8.875" style="65"/>
    <col min="12801" max="12801" width="9.625" style="65" customWidth="1"/>
    <col min="12802" max="12802" width="33.5" style="65" customWidth="1"/>
    <col min="12803" max="12803" width="26.375" style="65" customWidth="1"/>
    <col min="12804" max="12804" width="13.875" style="65" customWidth="1"/>
    <col min="12805" max="12805" width="19.75" style="65" customWidth="1"/>
    <col min="12806" max="12806" width="17.125" style="65" customWidth="1"/>
    <col min="12807" max="12807" width="17.375" style="65" customWidth="1"/>
    <col min="12808" max="12808" width="15.25" style="65" customWidth="1"/>
    <col min="12809" max="12809" width="13" style="65" customWidth="1"/>
    <col min="12810" max="12810" width="13.375" style="65" customWidth="1"/>
    <col min="12811" max="13056" width="8.875" style="65"/>
    <col min="13057" max="13057" width="9.625" style="65" customWidth="1"/>
    <col min="13058" max="13058" width="33.5" style="65" customWidth="1"/>
    <col min="13059" max="13059" width="26.375" style="65" customWidth="1"/>
    <col min="13060" max="13060" width="13.875" style="65" customWidth="1"/>
    <col min="13061" max="13061" width="19.75" style="65" customWidth="1"/>
    <col min="13062" max="13062" width="17.125" style="65" customWidth="1"/>
    <col min="13063" max="13063" width="17.375" style="65" customWidth="1"/>
    <col min="13064" max="13064" width="15.25" style="65" customWidth="1"/>
    <col min="13065" max="13065" width="13" style="65" customWidth="1"/>
    <col min="13066" max="13066" width="13.375" style="65" customWidth="1"/>
    <col min="13067" max="13312" width="8.875" style="65"/>
    <col min="13313" max="13313" width="9.625" style="65" customWidth="1"/>
    <col min="13314" max="13314" width="33.5" style="65" customWidth="1"/>
    <col min="13315" max="13315" width="26.375" style="65" customWidth="1"/>
    <col min="13316" max="13316" width="13.875" style="65" customWidth="1"/>
    <col min="13317" max="13317" width="19.75" style="65" customWidth="1"/>
    <col min="13318" max="13318" width="17.125" style="65" customWidth="1"/>
    <col min="13319" max="13319" width="17.375" style="65" customWidth="1"/>
    <col min="13320" max="13320" width="15.25" style="65" customWidth="1"/>
    <col min="13321" max="13321" width="13" style="65" customWidth="1"/>
    <col min="13322" max="13322" width="13.375" style="65" customWidth="1"/>
    <col min="13323" max="13568" width="8.875" style="65"/>
    <col min="13569" max="13569" width="9.625" style="65" customWidth="1"/>
    <col min="13570" max="13570" width="33.5" style="65" customWidth="1"/>
    <col min="13571" max="13571" width="26.375" style="65" customWidth="1"/>
    <col min="13572" max="13572" width="13.875" style="65" customWidth="1"/>
    <col min="13573" max="13573" width="19.75" style="65" customWidth="1"/>
    <col min="13574" max="13574" width="17.125" style="65" customWidth="1"/>
    <col min="13575" max="13575" width="17.375" style="65" customWidth="1"/>
    <col min="13576" max="13576" width="15.25" style="65" customWidth="1"/>
    <col min="13577" max="13577" width="13" style="65" customWidth="1"/>
    <col min="13578" max="13578" width="13.375" style="65" customWidth="1"/>
    <col min="13579" max="13824" width="8.875" style="65"/>
    <col min="13825" max="13825" width="9.625" style="65" customWidth="1"/>
    <col min="13826" max="13826" width="33.5" style="65" customWidth="1"/>
    <col min="13827" max="13827" width="26.375" style="65" customWidth="1"/>
    <col min="13828" max="13828" width="13.875" style="65" customWidth="1"/>
    <col min="13829" max="13829" width="19.75" style="65" customWidth="1"/>
    <col min="13830" max="13830" width="17.125" style="65" customWidth="1"/>
    <col min="13831" max="13831" width="17.375" style="65" customWidth="1"/>
    <col min="13832" max="13832" width="15.25" style="65" customWidth="1"/>
    <col min="13833" max="13833" width="13" style="65" customWidth="1"/>
    <col min="13834" max="13834" width="13.375" style="65" customWidth="1"/>
    <col min="13835" max="14080" width="8.875" style="65"/>
    <col min="14081" max="14081" width="9.625" style="65" customWidth="1"/>
    <col min="14082" max="14082" width="33.5" style="65" customWidth="1"/>
    <col min="14083" max="14083" width="26.375" style="65" customWidth="1"/>
    <col min="14084" max="14084" width="13.875" style="65" customWidth="1"/>
    <col min="14085" max="14085" width="19.75" style="65" customWidth="1"/>
    <col min="14086" max="14086" width="17.125" style="65" customWidth="1"/>
    <col min="14087" max="14087" width="17.375" style="65" customWidth="1"/>
    <col min="14088" max="14088" width="15.25" style="65" customWidth="1"/>
    <col min="14089" max="14089" width="13" style="65" customWidth="1"/>
    <col min="14090" max="14090" width="13.375" style="65" customWidth="1"/>
    <col min="14091" max="14336" width="8.875" style="65"/>
    <col min="14337" max="14337" width="9.625" style="65" customWidth="1"/>
    <col min="14338" max="14338" width="33.5" style="65" customWidth="1"/>
    <col min="14339" max="14339" width="26.375" style="65" customWidth="1"/>
    <col min="14340" max="14340" width="13.875" style="65" customWidth="1"/>
    <col min="14341" max="14341" width="19.75" style="65" customWidth="1"/>
    <col min="14342" max="14342" width="17.125" style="65" customWidth="1"/>
    <col min="14343" max="14343" width="17.375" style="65" customWidth="1"/>
    <col min="14344" max="14344" width="15.25" style="65" customWidth="1"/>
    <col min="14345" max="14345" width="13" style="65" customWidth="1"/>
    <col min="14346" max="14346" width="13.375" style="65" customWidth="1"/>
    <col min="14347" max="14592" width="8.875" style="65"/>
    <col min="14593" max="14593" width="9.625" style="65" customWidth="1"/>
    <col min="14594" max="14594" width="33.5" style="65" customWidth="1"/>
    <col min="14595" max="14595" width="26.375" style="65" customWidth="1"/>
    <col min="14596" max="14596" width="13.875" style="65" customWidth="1"/>
    <col min="14597" max="14597" width="19.75" style="65" customWidth="1"/>
    <col min="14598" max="14598" width="17.125" style="65" customWidth="1"/>
    <col min="14599" max="14599" width="17.375" style="65" customWidth="1"/>
    <col min="14600" max="14600" width="15.25" style="65" customWidth="1"/>
    <col min="14601" max="14601" width="13" style="65" customWidth="1"/>
    <col min="14602" max="14602" width="13.375" style="65" customWidth="1"/>
    <col min="14603" max="14848" width="8.875" style="65"/>
    <col min="14849" max="14849" width="9.625" style="65" customWidth="1"/>
    <col min="14850" max="14850" width="33.5" style="65" customWidth="1"/>
    <col min="14851" max="14851" width="26.375" style="65" customWidth="1"/>
    <col min="14852" max="14852" width="13.875" style="65" customWidth="1"/>
    <col min="14853" max="14853" width="19.75" style="65" customWidth="1"/>
    <col min="14854" max="14854" width="17.125" style="65" customWidth="1"/>
    <col min="14855" max="14855" width="17.375" style="65" customWidth="1"/>
    <col min="14856" max="14856" width="15.25" style="65" customWidth="1"/>
    <col min="14857" max="14857" width="13" style="65" customWidth="1"/>
    <col min="14858" max="14858" width="13.375" style="65" customWidth="1"/>
    <col min="14859" max="15104" width="8.875" style="65"/>
    <col min="15105" max="15105" width="9.625" style="65" customWidth="1"/>
    <col min="15106" max="15106" width="33.5" style="65" customWidth="1"/>
    <col min="15107" max="15107" width="26.375" style="65" customWidth="1"/>
    <col min="15108" max="15108" width="13.875" style="65" customWidth="1"/>
    <col min="15109" max="15109" width="19.75" style="65" customWidth="1"/>
    <col min="15110" max="15110" width="17.125" style="65" customWidth="1"/>
    <col min="15111" max="15111" width="17.375" style="65" customWidth="1"/>
    <col min="15112" max="15112" width="15.25" style="65" customWidth="1"/>
    <col min="15113" max="15113" width="13" style="65" customWidth="1"/>
    <col min="15114" max="15114" width="13.375" style="65" customWidth="1"/>
    <col min="15115" max="15360" width="8.875" style="65"/>
    <col min="15361" max="15361" width="9.625" style="65" customWidth="1"/>
    <col min="15362" max="15362" width="33.5" style="65" customWidth="1"/>
    <col min="15363" max="15363" width="26.375" style="65" customWidth="1"/>
    <col min="15364" max="15364" width="13.875" style="65" customWidth="1"/>
    <col min="15365" max="15365" width="19.75" style="65" customWidth="1"/>
    <col min="15366" max="15366" width="17.125" style="65" customWidth="1"/>
    <col min="15367" max="15367" width="17.375" style="65" customWidth="1"/>
    <col min="15368" max="15368" width="15.25" style="65" customWidth="1"/>
    <col min="15369" max="15369" width="13" style="65" customWidth="1"/>
    <col min="15370" max="15370" width="13.375" style="65" customWidth="1"/>
    <col min="15371" max="15616" width="8.875" style="65"/>
    <col min="15617" max="15617" width="9.625" style="65" customWidth="1"/>
    <col min="15618" max="15618" width="33.5" style="65" customWidth="1"/>
    <col min="15619" max="15619" width="26.375" style="65" customWidth="1"/>
    <col min="15620" max="15620" width="13.875" style="65" customWidth="1"/>
    <col min="15621" max="15621" width="19.75" style="65" customWidth="1"/>
    <col min="15622" max="15622" width="17.125" style="65" customWidth="1"/>
    <col min="15623" max="15623" width="17.375" style="65" customWidth="1"/>
    <col min="15624" max="15624" width="15.25" style="65" customWidth="1"/>
    <col min="15625" max="15625" width="13" style="65" customWidth="1"/>
    <col min="15626" max="15626" width="13.375" style="65" customWidth="1"/>
    <col min="15627" max="15872" width="8.875" style="65"/>
    <col min="15873" max="15873" width="9.625" style="65" customWidth="1"/>
    <col min="15874" max="15874" width="33.5" style="65" customWidth="1"/>
    <col min="15875" max="15875" width="26.375" style="65" customWidth="1"/>
    <col min="15876" max="15876" width="13.875" style="65" customWidth="1"/>
    <col min="15877" max="15877" width="19.75" style="65" customWidth="1"/>
    <col min="15878" max="15878" width="17.125" style="65" customWidth="1"/>
    <col min="15879" max="15879" width="17.375" style="65" customWidth="1"/>
    <col min="15880" max="15880" width="15.25" style="65" customWidth="1"/>
    <col min="15881" max="15881" width="13" style="65" customWidth="1"/>
    <col min="15882" max="15882" width="13.375" style="65" customWidth="1"/>
    <col min="15883" max="16128" width="8.875" style="65"/>
    <col min="16129" max="16129" width="9.625" style="65" customWidth="1"/>
    <col min="16130" max="16130" width="33.5" style="65" customWidth="1"/>
    <col min="16131" max="16131" width="26.375" style="65" customWidth="1"/>
    <col min="16132" max="16132" width="13.875" style="65" customWidth="1"/>
    <col min="16133" max="16133" width="19.75" style="65" customWidth="1"/>
    <col min="16134" max="16134" width="17.125" style="65" customWidth="1"/>
    <col min="16135" max="16135" width="17.375" style="65" customWidth="1"/>
    <col min="16136" max="16136" width="15.25" style="65" customWidth="1"/>
    <col min="16137" max="16137" width="13" style="65" customWidth="1"/>
    <col min="16138" max="16138" width="13.375" style="65" customWidth="1"/>
    <col min="16139" max="16384" width="8.875" style="65"/>
  </cols>
  <sheetData>
    <row r="1" spans="1:21" ht="35.65" customHeight="1" x14ac:dyDescent="0.25">
      <c r="A1" s="63" t="s">
        <v>176</v>
      </c>
      <c r="B1" s="64"/>
      <c r="C1" s="64"/>
      <c r="D1" s="63"/>
      <c r="E1" s="63"/>
      <c r="F1" s="63"/>
      <c r="G1" s="63"/>
      <c r="H1" s="63"/>
      <c r="I1" s="64"/>
      <c r="J1" s="64"/>
    </row>
    <row r="2" spans="1:21" ht="18.75" customHeight="1" x14ac:dyDescent="0.25">
      <c r="A2" s="149" t="s">
        <v>285</v>
      </c>
      <c r="B2" s="149"/>
      <c r="C2" s="149"/>
      <c r="D2" s="149"/>
      <c r="E2" s="149"/>
      <c r="F2" s="149"/>
      <c r="G2" s="149"/>
      <c r="H2" s="149"/>
      <c r="I2" s="149"/>
      <c r="J2" s="149"/>
    </row>
    <row r="3" spans="1:21" ht="23.25" customHeight="1" thickBot="1" x14ac:dyDescent="0.3">
      <c r="A3" s="66" t="s">
        <v>177</v>
      </c>
      <c r="B3" s="67"/>
      <c r="C3" s="68"/>
      <c r="D3" s="155" t="s">
        <v>290</v>
      </c>
      <c r="E3" s="156"/>
      <c r="G3" s="68"/>
      <c r="H3" s="68"/>
      <c r="J3" s="69" t="s">
        <v>178</v>
      </c>
    </row>
    <row r="4" spans="1:21" ht="32.1" customHeight="1" x14ac:dyDescent="0.25">
      <c r="A4" s="157" t="s">
        <v>179</v>
      </c>
      <c r="B4" s="151" t="s">
        <v>180</v>
      </c>
      <c r="C4" s="151" t="s">
        <v>181</v>
      </c>
      <c r="D4" s="151" t="s">
        <v>182</v>
      </c>
      <c r="E4" s="151" t="s">
        <v>183</v>
      </c>
      <c r="F4" s="150" t="s">
        <v>184</v>
      </c>
      <c r="G4" s="150"/>
      <c r="H4" s="150"/>
      <c r="I4" s="151" t="s">
        <v>185</v>
      </c>
      <c r="J4" s="152"/>
    </row>
    <row r="5" spans="1:21" ht="57.6" customHeight="1" x14ac:dyDescent="0.25">
      <c r="A5" s="158"/>
      <c r="B5" s="159"/>
      <c r="C5" s="159"/>
      <c r="D5" s="159"/>
      <c r="E5" s="159"/>
      <c r="F5" s="70" t="s">
        <v>186</v>
      </c>
      <c r="G5" s="70" t="s">
        <v>187</v>
      </c>
      <c r="H5" s="70" t="s">
        <v>188</v>
      </c>
      <c r="I5" s="70" t="s">
        <v>189</v>
      </c>
      <c r="J5" s="71" t="s">
        <v>190</v>
      </c>
    </row>
    <row r="6" spans="1:21" ht="27" customHeight="1" x14ac:dyDescent="0.25">
      <c r="A6" s="153" t="s">
        <v>191</v>
      </c>
      <c r="B6" s="154"/>
      <c r="C6" s="154"/>
      <c r="D6" s="154"/>
      <c r="E6" s="154"/>
      <c r="F6" s="72">
        <f>F7+F40</f>
        <v>1529429</v>
      </c>
      <c r="G6" s="72">
        <f>G7+G40</f>
        <v>1160535</v>
      </c>
      <c r="H6" s="72">
        <f>H7+H40</f>
        <v>368894</v>
      </c>
      <c r="I6" s="72">
        <f>I7+I40</f>
        <v>0</v>
      </c>
      <c r="J6" s="73">
        <f>J7+J40</f>
        <v>0</v>
      </c>
    </row>
    <row r="7" spans="1:21" ht="27.95" customHeight="1" x14ac:dyDescent="0.25">
      <c r="A7" s="153" t="s">
        <v>192</v>
      </c>
      <c r="B7" s="154"/>
      <c r="C7" s="154"/>
      <c r="D7" s="154"/>
      <c r="E7" s="154"/>
      <c r="F7" s="74">
        <f>F8+F11+F29+F32+F33+F34+F35+F39</f>
        <v>1529429</v>
      </c>
      <c r="G7" s="74">
        <f>G8+G11+G29+G32+G33+G34+G35+G39</f>
        <v>1160535</v>
      </c>
      <c r="H7" s="74">
        <f>H8+H11+H29+H32+H33+H34+H35+H39</f>
        <v>368894</v>
      </c>
      <c r="I7" s="75">
        <f>I8+I11+I29+I32+I33+I34+I35+I39</f>
        <v>0</v>
      </c>
      <c r="J7" s="76">
        <f>J8+J11+J29+J32+J33+J34+J35+J39</f>
        <v>0</v>
      </c>
    </row>
    <row r="8" spans="1:21" ht="27.6" customHeight="1" x14ac:dyDescent="0.25">
      <c r="A8" s="77" t="s">
        <v>193</v>
      </c>
      <c r="B8" s="78" t="s">
        <v>194</v>
      </c>
      <c r="C8" s="79"/>
      <c r="D8" s="79"/>
      <c r="E8" s="79"/>
      <c r="F8" s="79">
        <f>SUM(F9:F10)</f>
        <v>449399</v>
      </c>
      <c r="G8" s="79">
        <f>SUM(G9:G10)</f>
        <v>197238</v>
      </c>
      <c r="H8" s="79">
        <f>SUM(H9:H10)</f>
        <v>252161</v>
      </c>
      <c r="I8" s="79"/>
      <c r="J8" s="80"/>
    </row>
    <row r="9" spans="1:21" ht="69.95" customHeight="1" x14ac:dyDescent="0.25">
      <c r="A9" s="81" t="s">
        <v>195</v>
      </c>
      <c r="B9" s="82" t="s">
        <v>196</v>
      </c>
      <c r="C9" s="83" t="s">
        <v>197</v>
      </c>
      <c r="D9" s="84" t="s">
        <v>198</v>
      </c>
      <c r="E9" s="85" t="s">
        <v>199</v>
      </c>
      <c r="F9" s="86">
        <f>SUM(G9:H9)</f>
        <v>259723</v>
      </c>
      <c r="G9" s="86">
        <v>197238</v>
      </c>
      <c r="H9" s="86">
        <v>62485</v>
      </c>
      <c r="I9" s="86"/>
      <c r="J9" s="87"/>
    </row>
    <row r="10" spans="1:21" ht="69.95" customHeight="1" x14ac:dyDescent="0.25">
      <c r="A10" s="81" t="s">
        <v>200</v>
      </c>
      <c r="B10" s="82" t="s">
        <v>201</v>
      </c>
      <c r="C10" s="83" t="s">
        <v>202</v>
      </c>
      <c r="D10" s="84" t="s">
        <v>203</v>
      </c>
      <c r="E10" s="85" t="s">
        <v>204</v>
      </c>
      <c r="F10" s="86">
        <f>SUM(G10:H10)</f>
        <v>189676</v>
      </c>
      <c r="G10" s="86"/>
      <c r="H10" s="86">
        <v>189676</v>
      </c>
      <c r="I10" s="86"/>
      <c r="J10" s="87"/>
    </row>
    <row r="11" spans="1:21" ht="27.6" customHeight="1" x14ac:dyDescent="0.25">
      <c r="A11" s="77" t="s">
        <v>205</v>
      </c>
      <c r="B11" s="78" t="s">
        <v>206</v>
      </c>
      <c r="C11" s="79"/>
      <c r="D11" s="79"/>
      <c r="E11" s="79"/>
      <c r="F11" s="79">
        <f>SUM(F12:F28)</f>
        <v>114682</v>
      </c>
      <c r="G11" s="79">
        <f>SUM(G12:G28)</f>
        <v>114682</v>
      </c>
      <c r="H11" s="79">
        <f>SUM(H12:H28)</f>
        <v>0</v>
      </c>
      <c r="I11" s="79">
        <f>SUM(I12:I28)</f>
        <v>0</v>
      </c>
      <c r="J11" s="80">
        <f>SUM(J12:J28)</f>
        <v>0</v>
      </c>
    </row>
    <row r="12" spans="1:21" ht="78.599999999999994" customHeight="1" x14ac:dyDescent="0.25">
      <c r="A12" s="81" t="s">
        <v>207</v>
      </c>
      <c r="B12" s="82" t="s">
        <v>206</v>
      </c>
      <c r="C12" s="83" t="s">
        <v>208</v>
      </c>
      <c r="D12" s="86" t="s">
        <v>209</v>
      </c>
      <c r="E12" s="88" t="s">
        <v>210</v>
      </c>
      <c r="F12" s="86">
        <f>SUM(G12:H12)</f>
        <v>15245</v>
      </c>
      <c r="G12" s="86">
        <v>15245</v>
      </c>
      <c r="H12" s="86"/>
      <c r="I12" s="86"/>
      <c r="J12" s="87"/>
    </row>
    <row r="13" spans="1:21" ht="79.900000000000006" customHeight="1" x14ac:dyDescent="0.25">
      <c r="A13" s="81" t="s">
        <v>211</v>
      </c>
      <c r="B13" s="82" t="s">
        <v>206</v>
      </c>
      <c r="C13" s="83" t="s">
        <v>212</v>
      </c>
      <c r="D13" s="89" t="s">
        <v>213</v>
      </c>
      <c r="E13" s="88" t="s">
        <v>210</v>
      </c>
      <c r="F13" s="86">
        <f t="shared" ref="F13:F28" si="0">SUM(G13:H13)</f>
        <v>30000</v>
      </c>
      <c r="G13" s="89">
        <v>30000</v>
      </c>
      <c r="H13" s="89"/>
      <c r="I13" s="89"/>
      <c r="J13" s="90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</row>
    <row r="14" spans="1:21" ht="92.25" customHeight="1" x14ac:dyDescent="0.25">
      <c r="A14" s="81" t="s">
        <v>214</v>
      </c>
      <c r="B14" s="82" t="s">
        <v>206</v>
      </c>
      <c r="C14" s="83" t="s">
        <v>215</v>
      </c>
      <c r="D14" s="86" t="s">
        <v>216</v>
      </c>
      <c r="E14" s="88" t="s">
        <v>210</v>
      </c>
      <c r="F14" s="86">
        <f t="shared" si="0"/>
        <v>20000</v>
      </c>
      <c r="G14" s="86">
        <v>20000</v>
      </c>
      <c r="H14" s="86"/>
      <c r="I14" s="86"/>
      <c r="J14" s="87"/>
    </row>
    <row r="15" spans="1:21" ht="79.150000000000006" customHeight="1" x14ac:dyDescent="0.25">
      <c r="A15" s="81" t="s">
        <v>217</v>
      </c>
      <c r="B15" s="82" t="s">
        <v>206</v>
      </c>
      <c r="C15" s="83" t="s">
        <v>218</v>
      </c>
      <c r="D15" s="86" t="s">
        <v>219</v>
      </c>
      <c r="E15" s="88" t="s">
        <v>210</v>
      </c>
      <c r="F15" s="86">
        <f t="shared" si="0"/>
        <v>15000</v>
      </c>
      <c r="G15" s="86">
        <v>15000</v>
      </c>
      <c r="H15" s="86"/>
      <c r="I15" s="86"/>
      <c r="J15" s="87"/>
    </row>
    <row r="16" spans="1:21" ht="83.1" customHeight="1" x14ac:dyDescent="0.25">
      <c r="A16" s="81" t="s">
        <v>220</v>
      </c>
      <c r="B16" s="82" t="s">
        <v>206</v>
      </c>
      <c r="C16" s="83" t="s">
        <v>221</v>
      </c>
      <c r="D16" s="86" t="s">
        <v>222</v>
      </c>
      <c r="E16" s="88" t="s">
        <v>210</v>
      </c>
      <c r="F16" s="86">
        <f t="shared" si="0"/>
        <v>5000</v>
      </c>
      <c r="G16" s="86">
        <v>5000</v>
      </c>
      <c r="H16" s="86"/>
      <c r="I16" s="86"/>
      <c r="J16" s="87"/>
    </row>
    <row r="17" spans="1:21" ht="80.650000000000006" customHeight="1" x14ac:dyDescent="0.25">
      <c r="A17" s="81" t="s">
        <v>223</v>
      </c>
      <c r="B17" s="82" t="s">
        <v>206</v>
      </c>
      <c r="C17" s="83" t="s">
        <v>224</v>
      </c>
      <c r="D17" s="86" t="s">
        <v>225</v>
      </c>
      <c r="E17" s="88" t="s">
        <v>210</v>
      </c>
      <c r="F17" s="86">
        <f t="shared" si="0"/>
        <v>2000</v>
      </c>
      <c r="G17" s="86">
        <v>2000</v>
      </c>
      <c r="H17" s="86"/>
      <c r="I17" s="86"/>
      <c r="J17" s="87"/>
    </row>
    <row r="18" spans="1:21" ht="82.5" customHeight="1" x14ac:dyDescent="0.25">
      <c r="A18" s="81" t="s">
        <v>226</v>
      </c>
      <c r="B18" s="82" t="s">
        <v>206</v>
      </c>
      <c r="C18" s="83" t="s">
        <v>227</v>
      </c>
      <c r="D18" s="89" t="s">
        <v>228</v>
      </c>
      <c r="E18" s="88" t="s">
        <v>210</v>
      </c>
      <c r="F18" s="86">
        <f t="shared" si="0"/>
        <v>5000</v>
      </c>
      <c r="G18" s="89">
        <v>5000</v>
      </c>
      <c r="H18" s="89"/>
      <c r="I18" s="89"/>
      <c r="J18" s="90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</row>
    <row r="19" spans="1:21" ht="83.85" customHeight="1" x14ac:dyDescent="0.25">
      <c r="A19" s="81" t="s">
        <v>229</v>
      </c>
      <c r="B19" s="82" t="s">
        <v>206</v>
      </c>
      <c r="C19" s="83" t="s">
        <v>230</v>
      </c>
      <c r="D19" s="86" t="s">
        <v>231</v>
      </c>
      <c r="E19" s="88" t="s">
        <v>210</v>
      </c>
      <c r="F19" s="86">
        <f t="shared" si="0"/>
        <v>2437</v>
      </c>
      <c r="G19" s="86">
        <v>2437</v>
      </c>
      <c r="H19" s="86"/>
      <c r="I19" s="86"/>
      <c r="J19" s="87"/>
    </row>
    <row r="20" spans="1:21" ht="83.85" customHeight="1" x14ac:dyDescent="0.25">
      <c r="A20" s="81" t="s">
        <v>232</v>
      </c>
      <c r="B20" s="82" t="s">
        <v>206</v>
      </c>
      <c r="C20" s="83" t="s">
        <v>233</v>
      </c>
      <c r="D20" s="86" t="s">
        <v>198</v>
      </c>
      <c r="E20" s="88" t="s">
        <v>234</v>
      </c>
      <c r="F20" s="86">
        <f t="shared" si="0"/>
        <v>997</v>
      </c>
      <c r="G20" s="86">
        <v>997</v>
      </c>
      <c r="H20" s="86"/>
      <c r="I20" s="86"/>
      <c r="J20" s="87"/>
    </row>
    <row r="21" spans="1:21" ht="84.4" customHeight="1" x14ac:dyDescent="0.25">
      <c r="A21" s="81" t="s">
        <v>235</v>
      </c>
      <c r="B21" s="82" t="s">
        <v>206</v>
      </c>
      <c r="C21" s="83" t="s">
        <v>236</v>
      </c>
      <c r="D21" s="86" t="s">
        <v>198</v>
      </c>
      <c r="E21" s="88" t="s">
        <v>234</v>
      </c>
      <c r="F21" s="86">
        <f t="shared" si="0"/>
        <v>3332</v>
      </c>
      <c r="G21" s="86">
        <v>3332</v>
      </c>
      <c r="H21" s="86"/>
      <c r="I21" s="86"/>
      <c r="J21" s="87"/>
    </row>
    <row r="22" spans="1:21" ht="89.1" customHeight="1" x14ac:dyDescent="0.25">
      <c r="A22" s="81" t="s">
        <v>237</v>
      </c>
      <c r="B22" s="82" t="s">
        <v>206</v>
      </c>
      <c r="C22" s="83" t="s">
        <v>238</v>
      </c>
      <c r="D22" s="86" t="s">
        <v>198</v>
      </c>
      <c r="E22" s="88" t="s">
        <v>234</v>
      </c>
      <c r="F22" s="86">
        <f t="shared" si="0"/>
        <v>2000</v>
      </c>
      <c r="G22" s="86">
        <v>2000</v>
      </c>
      <c r="H22" s="86"/>
      <c r="I22" s="86"/>
      <c r="J22" s="87"/>
    </row>
    <row r="23" spans="1:21" ht="81.95" customHeight="1" x14ac:dyDescent="0.25">
      <c r="A23" s="81" t="s">
        <v>239</v>
      </c>
      <c r="B23" s="82" t="s">
        <v>206</v>
      </c>
      <c r="C23" s="83" t="s">
        <v>240</v>
      </c>
      <c r="D23" s="86" t="s">
        <v>198</v>
      </c>
      <c r="E23" s="88" t="s">
        <v>234</v>
      </c>
      <c r="F23" s="86">
        <f t="shared" si="0"/>
        <v>1000</v>
      </c>
      <c r="G23" s="89">
        <v>1000</v>
      </c>
      <c r="H23" s="89"/>
      <c r="I23" s="89"/>
      <c r="J23" s="90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</row>
    <row r="24" spans="1:21" ht="86.45" customHeight="1" x14ac:dyDescent="0.25">
      <c r="A24" s="81" t="s">
        <v>241</v>
      </c>
      <c r="B24" s="82" t="s">
        <v>206</v>
      </c>
      <c r="C24" s="83" t="s">
        <v>242</v>
      </c>
      <c r="D24" s="86" t="s">
        <v>198</v>
      </c>
      <c r="E24" s="88" t="s">
        <v>234</v>
      </c>
      <c r="F24" s="86">
        <f t="shared" si="0"/>
        <v>3000</v>
      </c>
      <c r="G24" s="86">
        <v>3000</v>
      </c>
      <c r="H24" s="86"/>
      <c r="I24" s="86"/>
      <c r="J24" s="87"/>
    </row>
    <row r="25" spans="1:21" ht="83.85" customHeight="1" x14ac:dyDescent="0.25">
      <c r="A25" s="81" t="s">
        <v>243</v>
      </c>
      <c r="B25" s="82" t="s">
        <v>206</v>
      </c>
      <c r="C25" s="83" t="s">
        <v>244</v>
      </c>
      <c r="D25" s="86" t="s">
        <v>198</v>
      </c>
      <c r="E25" s="88" t="s">
        <v>234</v>
      </c>
      <c r="F25" s="86">
        <f t="shared" si="0"/>
        <v>2671</v>
      </c>
      <c r="G25" s="86">
        <v>2671</v>
      </c>
      <c r="H25" s="86"/>
      <c r="I25" s="86"/>
      <c r="J25" s="87"/>
    </row>
    <row r="26" spans="1:21" ht="88.35" customHeight="1" x14ac:dyDescent="0.25">
      <c r="A26" s="81" t="s">
        <v>245</v>
      </c>
      <c r="B26" s="82" t="s">
        <v>206</v>
      </c>
      <c r="C26" s="83" t="s">
        <v>246</v>
      </c>
      <c r="D26" s="86" t="s">
        <v>198</v>
      </c>
      <c r="E26" s="88" t="s">
        <v>234</v>
      </c>
      <c r="F26" s="86">
        <f t="shared" si="0"/>
        <v>3000</v>
      </c>
      <c r="G26" s="86">
        <v>3000</v>
      </c>
      <c r="H26" s="86"/>
      <c r="I26" s="86"/>
      <c r="J26" s="87"/>
    </row>
    <row r="27" spans="1:21" ht="79.150000000000006" customHeight="1" x14ac:dyDescent="0.25">
      <c r="A27" s="81" t="s">
        <v>247</v>
      </c>
      <c r="B27" s="82" t="s">
        <v>206</v>
      </c>
      <c r="C27" s="83" t="s">
        <v>248</v>
      </c>
      <c r="D27" s="86" t="s">
        <v>198</v>
      </c>
      <c r="E27" s="88" t="s">
        <v>234</v>
      </c>
      <c r="F27" s="86">
        <f t="shared" si="0"/>
        <v>2000</v>
      </c>
      <c r="G27" s="86">
        <v>2000</v>
      </c>
      <c r="H27" s="86"/>
      <c r="I27" s="86"/>
      <c r="J27" s="87"/>
    </row>
    <row r="28" spans="1:21" ht="86.45" customHeight="1" x14ac:dyDescent="0.25">
      <c r="A28" s="81" t="s">
        <v>249</v>
      </c>
      <c r="B28" s="82" t="s">
        <v>206</v>
      </c>
      <c r="C28" s="83" t="s">
        <v>250</v>
      </c>
      <c r="D28" s="86" t="s">
        <v>198</v>
      </c>
      <c r="E28" s="88" t="s">
        <v>234</v>
      </c>
      <c r="F28" s="86">
        <f t="shared" si="0"/>
        <v>2000</v>
      </c>
      <c r="G28" s="86">
        <v>2000</v>
      </c>
      <c r="H28" s="86"/>
      <c r="I28" s="86"/>
      <c r="J28" s="87"/>
    </row>
    <row r="29" spans="1:21" x14ac:dyDescent="0.25">
      <c r="A29" s="92" t="s">
        <v>251</v>
      </c>
      <c r="B29" s="93" t="s">
        <v>252</v>
      </c>
      <c r="C29" s="93"/>
      <c r="D29" s="94"/>
      <c r="E29" s="95"/>
      <c r="F29" s="79">
        <f>SUM(F30:F31)</f>
        <v>135375</v>
      </c>
      <c r="G29" s="79">
        <f>SUM(G30:G31)</f>
        <v>135375</v>
      </c>
      <c r="H29" s="79"/>
      <c r="I29" s="79"/>
      <c r="J29" s="80"/>
    </row>
    <row r="30" spans="1:21" ht="65.099999999999994" customHeight="1" x14ac:dyDescent="0.25">
      <c r="A30" s="96" t="s">
        <v>253</v>
      </c>
      <c r="B30" s="83" t="s">
        <v>252</v>
      </c>
      <c r="C30" s="83" t="s">
        <v>254</v>
      </c>
      <c r="D30" s="89" t="s">
        <v>198</v>
      </c>
      <c r="E30" s="97" t="s">
        <v>255</v>
      </c>
      <c r="F30" s="86">
        <f>SUM(G30:H30)</f>
        <v>120948</v>
      </c>
      <c r="G30" s="86">
        <v>120948</v>
      </c>
      <c r="H30" s="86"/>
      <c r="I30" s="86"/>
      <c r="J30" s="87"/>
    </row>
    <row r="31" spans="1:21" ht="65.099999999999994" customHeight="1" x14ac:dyDescent="0.25">
      <c r="A31" s="96" t="s">
        <v>256</v>
      </c>
      <c r="B31" s="83" t="s">
        <v>252</v>
      </c>
      <c r="C31" s="83" t="s">
        <v>257</v>
      </c>
      <c r="D31" s="89" t="s">
        <v>198</v>
      </c>
      <c r="E31" s="97" t="s">
        <v>258</v>
      </c>
      <c r="F31" s="86">
        <f>SUM(G31:H31)</f>
        <v>14427</v>
      </c>
      <c r="G31" s="86">
        <v>14427</v>
      </c>
      <c r="H31" s="86"/>
      <c r="I31" s="86"/>
      <c r="J31" s="87"/>
    </row>
    <row r="32" spans="1:21" ht="45" customHeight="1" x14ac:dyDescent="0.25">
      <c r="A32" s="77" t="s">
        <v>259</v>
      </c>
      <c r="B32" s="78" t="s">
        <v>260</v>
      </c>
      <c r="C32" s="93" t="s">
        <v>261</v>
      </c>
      <c r="D32" s="94" t="s">
        <v>198</v>
      </c>
      <c r="E32" s="95" t="s">
        <v>262</v>
      </c>
      <c r="F32" s="79">
        <f>SUM(G32:H32)</f>
        <v>30000</v>
      </c>
      <c r="G32" s="79">
        <v>30000</v>
      </c>
      <c r="H32" s="79"/>
      <c r="I32" s="79"/>
      <c r="J32" s="80"/>
    </row>
    <row r="33" spans="1:15" ht="45" customHeight="1" x14ac:dyDescent="0.25">
      <c r="A33" s="77" t="s">
        <v>263</v>
      </c>
      <c r="B33" s="78" t="s">
        <v>264</v>
      </c>
      <c r="C33" s="93" t="s">
        <v>265</v>
      </c>
      <c r="D33" s="94" t="s">
        <v>266</v>
      </c>
      <c r="E33" s="79"/>
      <c r="F33" s="79">
        <f>SUM(G33:H33)</f>
        <v>313230</v>
      </c>
      <c r="G33" s="79">
        <v>196500</v>
      </c>
      <c r="H33" s="79">
        <v>116730</v>
      </c>
      <c r="I33" s="79"/>
      <c r="J33" s="80"/>
    </row>
    <row r="34" spans="1:15" ht="45" customHeight="1" x14ac:dyDescent="0.25">
      <c r="A34" s="77" t="s">
        <v>267</v>
      </c>
      <c r="B34" s="78" t="s">
        <v>268</v>
      </c>
      <c r="C34" s="93" t="s">
        <v>269</v>
      </c>
      <c r="D34" s="94" t="s">
        <v>266</v>
      </c>
      <c r="E34" s="79"/>
      <c r="F34" s="94">
        <f>SUM(G34:H34)</f>
        <v>137150</v>
      </c>
      <c r="G34" s="94">
        <v>137150</v>
      </c>
      <c r="H34" s="79"/>
      <c r="I34" s="79"/>
      <c r="J34" s="80"/>
    </row>
    <row r="35" spans="1:15" ht="24.6" customHeight="1" x14ac:dyDescent="0.25">
      <c r="A35" s="77" t="s">
        <v>270</v>
      </c>
      <c r="B35" s="78" t="s">
        <v>271</v>
      </c>
      <c r="C35" s="79"/>
      <c r="D35" s="79"/>
      <c r="E35" s="79"/>
      <c r="F35" s="79">
        <f>SUM(F36:F38)</f>
        <v>34398</v>
      </c>
      <c r="G35" s="79">
        <f>SUM(G36:G38)</f>
        <v>34395</v>
      </c>
      <c r="H35" s="79">
        <f>SUM(H36:H38)</f>
        <v>3</v>
      </c>
      <c r="I35" s="79"/>
      <c r="J35" s="80"/>
    </row>
    <row r="36" spans="1:15" ht="60" customHeight="1" x14ac:dyDescent="0.25">
      <c r="A36" s="81" t="s">
        <v>272</v>
      </c>
      <c r="B36" s="82" t="s">
        <v>271</v>
      </c>
      <c r="C36" s="83" t="s">
        <v>273</v>
      </c>
      <c r="D36" s="89" t="s">
        <v>274</v>
      </c>
      <c r="E36" s="86"/>
      <c r="F36" s="86">
        <f>SUM(G36:H36)</f>
        <v>1482</v>
      </c>
      <c r="G36" s="86">
        <v>1479</v>
      </c>
      <c r="H36" s="86">
        <v>3</v>
      </c>
      <c r="I36" s="86"/>
      <c r="J36" s="87"/>
    </row>
    <row r="37" spans="1:15" ht="60" customHeight="1" x14ac:dyDescent="0.25">
      <c r="A37" s="81" t="s">
        <v>275</v>
      </c>
      <c r="B37" s="82" t="s">
        <v>271</v>
      </c>
      <c r="C37" s="83" t="s">
        <v>273</v>
      </c>
      <c r="D37" s="89" t="s">
        <v>198</v>
      </c>
      <c r="E37" s="97" t="s">
        <v>276</v>
      </c>
      <c r="F37" s="86">
        <f>SUM(G37:H37)</f>
        <v>5367</v>
      </c>
      <c r="G37" s="86">
        <v>5367</v>
      </c>
      <c r="H37" s="86"/>
      <c r="I37" s="86"/>
      <c r="J37" s="87"/>
    </row>
    <row r="38" spans="1:15" ht="60" customHeight="1" x14ac:dyDescent="0.25">
      <c r="A38" s="81" t="s">
        <v>277</v>
      </c>
      <c r="B38" s="82" t="s">
        <v>271</v>
      </c>
      <c r="C38" s="83" t="s">
        <v>278</v>
      </c>
      <c r="D38" s="89" t="s">
        <v>198</v>
      </c>
      <c r="E38" s="97" t="s">
        <v>279</v>
      </c>
      <c r="F38" s="86">
        <f>SUM(G38:H38)</f>
        <v>27549</v>
      </c>
      <c r="G38" s="86">
        <v>27549</v>
      </c>
      <c r="H38" s="86"/>
      <c r="I38" s="86"/>
      <c r="J38" s="87"/>
    </row>
    <row r="39" spans="1:15" ht="36.950000000000003" customHeight="1" x14ac:dyDescent="0.25">
      <c r="A39" s="77" t="s">
        <v>280</v>
      </c>
      <c r="B39" s="78" t="s">
        <v>281</v>
      </c>
      <c r="C39" s="93" t="s">
        <v>281</v>
      </c>
      <c r="D39" s="94" t="s">
        <v>203</v>
      </c>
      <c r="E39" s="95" t="s">
        <v>282</v>
      </c>
      <c r="F39" s="94">
        <f>SUM(G39:H39)</f>
        <v>315195</v>
      </c>
      <c r="G39" s="94">
        <v>315195</v>
      </c>
      <c r="H39" s="79"/>
      <c r="I39" s="79"/>
      <c r="J39" s="80"/>
    </row>
    <row r="40" spans="1:15" ht="36.6" customHeight="1" thickBot="1" x14ac:dyDescent="0.3">
      <c r="A40" s="98" t="s">
        <v>283</v>
      </c>
      <c r="B40" s="99" t="s">
        <v>284</v>
      </c>
      <c r="C40" s="100"/>
      <c r="D40" s="100"/>
      <c r="E40" s="100"/>
      <c r="F40" s="100"/>
      <c r="G40" s="100"/>
      <c r="H40" s="100"/>
      <c r="I40" s="100"/>
      <c r="J40" s="101"/>
    </row>
    <row r="41" spans="1:15" s="54" customFormat="1" ht="27.75" customHeight="1" x14ac:dyDescent="0.25">
      <c r="A41" s="125" t="s">
        <v>287</v>
      </c>
      <c r="B41" s="103"/>
      <c r="C41" s="104" t="s">
        <v>289</v>
      </c>
      <c r="D41" s="124"/>
      <c r="E41" s="104"/>
      <c r="F41" s="104"/>
      <c r="G41" s="104" t="s">
        <v>316</v>
      </c>
      <c r="H41" s="104"/>
      <c r="I41" s="104"/>
      <c r="J41" s="104"/>
      <c r="K41" s="104"/>
      <c r="L41" s="104"/>
      <c r="M41" s="104"/>
      <c r="N41" s="104"/>
      <c r="O41" s="104"/>
    </row>
    <row r="42" spans="1:15" x14ac:dyDescent="0.25">
      <c r="A42" s="55"/>
    </row>
  </sheetData>
  <protectedRanges>
    <protectedRange sqref="G41:H41" name="範圍1_1"/>
  </protectedRanges>
  <mergeCells count="11">
    <mergeCell ref="A2:J2"/>
    <mergeCell ref="F4:H4"/>
    <mergeCell ref="I4:J4"/>
    <mergeCell ref="A6:E6"/>
    <mergeCell ref="A7:E7"/>
    <mergeCell ref="D3:E3"/>
    <mergeCell ref="A4:A5"/>
    <mergeCell ref="B4:B5"/>
    <mergeCell ref="C4:C5"/>
    <mergeCell ref="D4:D5"/>
    <mergeCell ref="E4:E5"/>
  </mergeCells>
  <phoneticPr fontId="1" type="noConversion"/>
  <printOptions horizontalCentered="1"/>
  <pageMargins left="0.11811023622047245" right="3.937007874015748E-2" top="0.39370078740157483" bottom="0" header="0.19685039370078741" footer="0.19685039370078741"/>
  <pageSetup paperSize="9" scale="81" fitToHeight="0" orientation="landscape" r:id="rId1"/>
  <headerFooter alignWithMargins="0">
    <oddFooter>第 &amp;P 頁，共 &amp;N 頁</oddFooter>
  </headerFooter>
  <rowBreaks count="3" manualBreakCount="3">
    <brk id="14" max="9" man="1"/>
    <brk id="20" max="9" man="1"/>
    <brk id="26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5"/>
  <sheetViews>
    <sheetView view="pageBreakPreview" topLeftCell="A73" zoomScale="60" zoomScaleNormal="100" workbookViewId="0">
      <selection activeCell="T125" sqref="T125"/>
    </sheetView>
  </sheetViews>
  <sheetFormatPr defaultColWidth="8.875" defaultRowHeight="16.5" x14ac:dyDescent="0.25"/>
  <cols>
    <col min="1" max="16384" width="8.875" style="107"/>
  </cols>
  <sheetData>
    <row r="1" spans="1:13" ht="27.75" x14ac:dyDescent="0.25">
      <c r="A1" s="105" t="s">
        <v>291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</row>
    <row r="2" spans="1:13" x14ac:dyDescent="0.25">
      <c r="A2" s="106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</row>
    <row r="3" spans="1:13" x14ac:dyDescent="0.25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</row>
    <row r="4" spans="1:13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</row>
    <row r="5" spans="1:13" x14ac:dyDescent="0.25">
      <c r="A5" s="106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</row>
    <row r="6" spans="1:13" x14ac:dyDescent="0.25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</row>
    <row r="7" spans="1:13" x14ac:dyDescent="0.25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</row>
    <row r="8" spans="1:13" x14ac:dyDescent="0.25">
      <c r="A8" s="106"/>
      <c r="B8" s="106"/>
      <c r="C8" s="106"/>
      <c r="D8" s="106"/>
      <c r="E8" s="106"/>
      <c r="F8" s="106"/>
      <c r="G8" s="106"/>
      <c r="H8" s="106"/>
      <c r="I8" s="106"/>
      <c r="J8" s="106"/>
      <c r="K8" s="106"/>
      <c r="L8" s="106"/>
      <c r="M8" s="106"/>
    </row>
    <row r="9" spans="1:13" x14ac:dyDescent="0.25">
      <c r="A9" s="106"/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</row>
    <row r="10" spans="1:13" x14ac:dyDescent="0.25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</row>
    <row r="11" spans="1:13" x14ac:dyDescent="0.25">
      <c r="A11" s="106"/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</row>
    <row r="12" spans="1:13" x14ac:dyDescent="0.25">
      <c r="A12" s="106"/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</row>
    <row r="13" spans="1:13" x14ac:dyDescent="0.25">
      <c r="A13" s="106"/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</row>
    <row r="14" spans="1:13" x14ac:dyDescent="0.25">
      <c r="A14" s="106"/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</row>
    <row r="15" spans="1:13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</row>
    <row r="16" spans="1:13" x14ac:dyDescent="0.25">
      <c r="A16" s="106"/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6"/>
    </row>
    <row r="17" spans="1:13" x14ac:dyDescent="0.25">
      <c r="A17" s="106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</row>
    <row r="18" spans="1:13" x14ac:dyDescent="0.25">
      <c r="A18" s="106"/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</row>
    <row r="19" spans="1:13" x14ac:dyDescent="0.25">
      <c r="A19" s="106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</row>
    <row r="20" spans="1:13" x14ac:dyDescent="0.25">
      <c r="A20" s="106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</row>
    <row r="21" spans="1:13" x14ac:dyDescent="0.25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</row>
    <row r="22" spans="1:13" x14ac:dyDescent="0.25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</row>
    <row r="23" spans="1:13" x14ac:dyDescent="0.25">
      <c r="A23" s="106"/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</row>
    <row r="24" spans="1:13" x14ac:dyDescent="0.25">
      <c r="A24" s="106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</row>
    <row r="25" spans="1:13" x14ac:dyDescent="0.25">
      <c r="A25" s="106"/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</row>
    <row r="26" spans="1:13" x14ac:dyDescent="0.25">
      <c r="A26" s="106"/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</row>
    <row r="27" spans="1:13" x14ac:dyDescent="0.25">
      <c r="A27" s="106"/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</row>
    <row r="28" spans="1:13" x14ac:dyDescent="0.25">
      <c r="A28" s="106"/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</row>
    <row r="29" spans="1:13" x14ac:dyDescent="0.25">
      <c r="A29" s="106"/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</row>
    <row r="30" spans="1:13" x14ac:dyDescent="0.25">
      <c r="A30" s="106"/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</row>
    <row r="31" spans="1:13" x14ac:dyDescent="0.25">
      <c r="A31" s="106"/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</row>
    <row r="32" spans="1:13" ht="27.75" x14ac:dyDescent="0.25">
      <c r="A32" s="108" t="s">
        <v>292</v>
      </c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</row>
    <row r="33" spans="1:13" x14ac:dyDescent="0.25">
      <c r="A33" s="106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</row>
    <row r="34" spans="1:13" x14ac:dyDescent="0.25">
      <c r="A34" s="106"/>
      <c r="B34" s="106"/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</row>
    <row r="35" spans="1:13" x14ac:dyDescent="0.25">
      <c r="A35" s="106"/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</row>
    <row r="36" spans="1:13" x14ac:dyDescent="0.25">
      <c r="A36" s="106"/>
      <c r="B36" s="106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</row>
    <row r="37" spans="1:13" x14ac:dyDescent="0.25">
      <c r="A37" s="106"/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</row>
    <row r="38" spans="1:13" x14ac:dyDescent="0.25">
      <c r="A38" s="106"/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</row>
    <row r="39" spans="1:13" x14ac:dyDescent="0.25">
      <c r="A39" s="106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</row>
    <row r="40" spans="1:13" x14ac:dyDescent="0.25">
      <c r="A40" s="106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</row>
    <row r="41" spans="1:13" x14ac:dyDescent="0.25">
      <c r="A41" s="106"/>
      <c r="B41" s="106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</row>
    <row r="42" spans="1:13" x14ac:dyDescent="0.25">
      <c r="A42" s="106"/>
      <c r="B42" s="106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</row>
    <row r="43" spans="1:13" x14ac:dyDescent="0.25">
      <c r="A43" s="106"/>
      <c r="B43" s="106"/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</row>
    <row r="44" spans="1:13" x14ac:dyDescent="0.25">
      <c r="A44" s="106"/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</row>
    <row r="45" spans="1:13" x14ac:dyDescent="0.25">
      <c r="A45" s="106"/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6" spans="1:13" x14ac:dyDescent="0.25">
      <c r="A46" s="106"/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</row>
    <row r="47" spans="1:13" x14ac:dyDescent="0.25">
      <c r="A47" s="106"/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</row>
    <row r="48" spans="1:13" x14ac:dyDescent="0.25">
      <c r="A48" s="106"/>
      <c r="B48" s="106"/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</row>
    <row r="49" spans="1:13" x14ac:dyDescent="0.25">
      <c r="A49" s="106"/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</row>
    <row r="50" spans="1:13" x14ac:dyDescent="0.25">
      <c r="A50" s="106"/>
      <c r="B50" s="106"/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</row>
    <row r="51" spans="1:13" x14ac:dyDescent="0.25">
      <c r="A51" s="106"/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</row>
    <row r="52" spans="1:13" x14ac:dyDescent="0.25">
      <c r="A52" s="106"/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</row>
    <row r="53" spans="1:13" x14ac:dyDescent="0.25">
      <c r="A53" s="106"/>
      <c r="B53" s="106"/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</row>
    <row r="54" spans="1:13" x14ac:dyDescent="0.25">
      <c r="A54" s="106"/>
      <c r="B54" s="106"/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</row>
    <row r="55" spans="1:13" x14ac:dyDescent="0.25">
      <c r="A55" s="106"/>
      <c r="B55" s="106"/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</row>
    <row r="56" spans="1:13" x14ac:dyDescent="0.25">
      <c r="A56" s="106"/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06"/>
      <c r="M56" s="106"/>
    </row>
    <row r="57" spans="1:13" x14ac:dyDescent="0.25">
      <c r="A57" s="106"/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</row>
    <row r="58" spans="1:13" x14ac:dyDescent="0.25">
      <c r="A58" s="106"/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</row>
    <row r="59" spans="1:13" x14ac:dyDescent="0.25">
      <c r="A59" s="106"/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</row>
    <row r="60" spans="1:13" x14ac:dyDescent="0.25">
      <c r="A60" s="106"/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</row>
    <row r="61" spans="1:13" x14ac:dyDescent="0.25">
      <c r="A61" s="106"/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</row>
    <row r="62" spans="1:13" x14ac:dyDescent="0.25">
      <c r="A62" s="106"/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</row>
    <row r="63" spans="1:13" ht="27.75" x14ac:dyDescent="0.25">
      <c r="A63" s="108" t="s">
        <v>293</v>
      </c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</row>
    <row r="64" spans="1:13" x14ac:dyDescent="0.25">
      <c r="A64" s="106"/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</row>
    <row r="65" spans="1:13" x14ac:dyDescent="0.25">
      <c r="A65" s="106"/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</row>
    <row r="66" spans="1:13" x14ac:dyDescent="0.25">
      <c r="A66" s="106"/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</row>
    <row r="67" spans="1:13" x14ac:dyDescent="0.25">
      <c r="A67" s="106"/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68" spans="1:13" x14ac:dyDescent="0.25">
      <c r="A68" s="106"/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</row>
    <row r="69" spans="1:13" x14ac:dyDescent="0.25">
      <c r="A69" s="106"/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</row>
    <row r="70" spans="1:13" x14ac:dyDescent="0.25">
      <c r="A70" s="106"/>
      <c r="B70" s="106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</row>
    <row r="71" spans="1:13" x14ac:dyDescent="0.25">
      <c r="A71" s="106"/>
      <c r="B71" s="106"/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106"/>
    </row>
    <row r="72" spans="1:13" x14ac:dyDescent="0.25">
      <c r="A72" s="106"/>
      <c r="B72" s="106"/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</row>
    <row r="73" spans="1:13" x14ac:dyDescent="0.25">
      <c r="A73" s="106"/>
      <c r="B73" s="106"/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</row>
    <row r="74" spans="1:13" x14ac:dyDescent="0.25">
      <c r="A74" s="106"/>
      <c r="B74" s="106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</row>
    <row r="75" spans="1:13" x14ac:dyDescent="0.25">
      <c r="A75" s="106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</row>
    <row r="76" spans="1:13" x14ac:dyDescent="0.25">
      <c r="A76" s="106"/>
      <c r="B76" s="106"/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</row>
    <row r="77" spans="1:13" x14ac:dyDescent="0.25">
      <c r="A77" s="106"/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</row>
    <row r="78" spans="1:13" x14ac:dyDescent="0.25">
      <c r="A78" s="106"/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</row>
    <row r="79" spans="1:13" x14ac:dyDescent="0.25">
      <c r="A79" s="106"/>
      <c r="B79" s="106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</row>
    <row r="80" spans="1:13" x14ac:dyDescent="0.25">
      <c r="A80" s="106"/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</row>
    <row r="81" spans="1:13" x14ac:dyDescent="0.25">
      <c r="A81" s="106"/>
      <c r="B81" s="106"/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</row>
    <row r="82" spans="1:13" x14ac:dyDescent="0.25">
      <c r="A82" s="106"/>
      <c r="B82" s="106"/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</row>
    <row r="83" spans="1:13" x14ac:dyDescent="0.25">
      <c r="A83" s="106"/>
      <c r="B83" s="106"/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</row>
    <row r="84" spans="1:13" x14ac:dyDescent="0.25">
      <c r="A84" s="106"/>
      <c r="B84" s="106"/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</row>
    <row r="85" spans="1:13" x14ac:dyDescent="0.25">
      <c r="A85" s="106"/>
      <c r="B85" s="106"/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</row>
    <row r="86" spans="1:13" x14ac:dyDescent="0.25">
      <c r="A86" s="106"/>
      <c r="B86" s="106"/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</row>
    <row r="87" spans="1:13" x14ac:dyDescent="0.25">
      <c r="A87" s="106"/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</row>
    <row r="88" spans="1:13" x14ac:dyDescent="0.25">
      <c r="A88" s="106"/>
      <c r="B88" s="106"/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</row>
    <row r="89" spans="1:13" x14ac:dyDescent="0.25">
      <c r="A89" s="106"/>
      <c r="B89" s="106"/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</row>
    <row r="90" spans="1:13" x14ac:dyDescent="0.25">
      <c r="A90" s="106"/>
      <c r="B90" s="106"/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</row>
    <row r="91" spans="1:13" x14ac:dyDescent="0.25">
      <c r="A91" s="106"/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</row>
    <row r="92" spans="1:13" x14ac:dyDescent="0.25">
      <c r="A92" s="106"/>
      <c r="B92" s="106"/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</row>
    <row r="93" spans="1:13" x14ac:dyDescent="0.25">
      <c r="A93" s="106"/>
      <c r="B93" s="106"/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</row>
    <row r="94" spans="1:13" ht="27.75" x14ac:dyDescent="0.25">
      <c r="A94" s="108" t="s">
        <v>294</v>
      </c>
      <c r="B94" s="106"/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</row>
    <row r="95" spans="1:13" x14ac:dyDescent="0.25">
      <c r="A95" s="106"/>
      <c r="B95" s="106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</row>
    <row r="96" spans="1:13" x14ac:dyDescent="0.25">
      <c r="A96" s="106"/>
      <c r="B96" s="106"/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</row>
    <row r="97" spans="1:13" x14ac:dyDescent="0.25">
      <c r="A97" s="106"/>
      <c r="B97" s="106"/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</row>
    <row r="98" spans="1:13" x14ac:dyDescent="0.25">
      <c r="A98" s="106"/>
      <c r="B98" s="106"/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</row>
    <row r="99" spans="1:13" x14ac:dyDescent="0.25">
      <c r="A99" s="106"/>
      <c r="B99" s="106"/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</row>
    <row r="100" spans="1:13" x14ac:dyDescent="0.25">
      <c r="A100" s="106"/>
      <c r="B100" s="106"/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</row>
    <row r="101" spans="1:13" x14ac:dyDescent="0.25">
      <c r="A101" s="106"/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</row>
    <row r="102" spans="1:13" x14ac:dyDescent="0.25">
      <c r="A102" s="106"/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</row>
    <row r="103" spans="1:13" x14ac:dyDescent="0.25">
      <c r="A103" s="106"/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</row>
    <row r="104" spans="1:13" x14ac:dyDescent="0.25">
      <c r="A104" s="106"/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</row>
    <row r="105" spans="1:13" x14ac:dyDescent="0.25">
      <c r="A105" s="106"/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</row>
    <row r="106" spans="1:13" x14ac:dyDescent="0.25">
      <c r="A106" s="106"/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</row>
    <row r="107" spans="1:13" x14ac:dyDescent="0.25">
      <c r="A107" s="106"/>
      <c r="B107" s="106"/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</row>
    <row r="108" spans="1:13" x14ac:dyDescent="0.25">
      <c r="A108" s="106"/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</row>
    <row r="109" spans="1:13" x14ac:dyDescent="0.25">
      <c r="A109" s="106"/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</row>
    <row r="110" spans="1:13" x14ac:dyDescent="0.25">
      <c r="A110" s="106"/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</row>
    <row r="111" spans="1:13" x14ac:dyDescent="0.25">
      <c r="A111" s="106"/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</row>
    <row r="112" spans="1:13" x14ac:dyDescent="0.25">
      <c r="A112" s="106"/>
      <c r="B112" s="106"/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</row>
    <row r="113" spans="1:13" x14ac:dyDescent="0.25">
      <c r="A113" s="106"/>
      <c r="B113" s="106"/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</row>
    <row r="114" spans="1:13" x14ac:dyDescent="0.25">
      <c r="A114" s="106"/>
      <c r="B114" s="106"/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</row>
    <row r="115" spans="1:13" x14ac:dyDescent="0.25">
      <c r="A115" s="106"/>
      <c r="B115" s="106"/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</row>
    <row r="116" spans="1:13" x14ac:dyDescent="0.25">
      <c r="A116" s="106"/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</row>
    <row r="117" spans="1:13" x14ac:dyDescent="0.25">
      <c r="A117" s="106"/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</row>
    <row r="118" spans="1:13" x14ac:dyDescent="0.25">
      <c r="A118" s="106"/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</row>
    <row r="119" spans="1:13" x14ac:dyDescent="0.25">
      <c r="A119" s="106"/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</row>
    <row r="120" spans="1:13" x14ac:dyDescent="0.25">
      <c r="A120" s="106"/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</row>
    <row r="121" spans="1:13" x14ac:dyDescent="0.25">
      <c r="A121" s="106"/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</row>
    <row r="122" spans="1:13" x14ac:dyDescent="0.25">
      <c r="A122" s="106"/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</row>
    <row r="123" spans="1:13" x14ac:dyDescent="0.25">
      <c r="A123" s="106"/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</row>
    <row r="124" spans="1:13" x14ac:dyDescent="0.25">
      <c r="A124" s="106"/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</row>
    <row r="125" spans="1:13" ht="27.75" x14ac:dyDescent="0.25">
      <c r="A125" s="109" t="s">
        <v>295</v>
      </c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</row>
    <row r="126" spans="1:13" x14ac:dyDescent="0.25">
      <c r="A126" s="106"/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</row>
    <row r="127" spans="1:13" x14ac:dyDescent="0.25">
      <c r="A127" s="106"/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</row>
    <row r="128" spans="1:13" x14ac:dyDescent="0.25">
      <c r="A128" s="106"/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</row>
    <row r="129" spans="1:13" x14ac:dyDescent="0.25">
      <c r="A129" s="106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</row>
    <row r="130" spans="1:13" x14ac:dyDescent="0.25">
      <c r="A130" s="106"/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</row>
    <row r="131" spans="1:13" x14ac:dyDescent="0.25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</row>
    <row r="132" spans="1:13" x14ac:dyDescent="0.25">
      <c r="A132" s="106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</row>
    <row r="133" spans="1:13" x14ac:dyDescent="0.25">
      <c r="A133" s="106"/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</row>
    <row r="134" spans="1:13" x14ac:dyDescent="0.25">
      <c r="A134" s="106"/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</row>
    <row r="135" spans="1:13" x14ac:dyDescent="0.25">
      <c r="A135" s="106"/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</row>
    <row r="136" spans="1:13" x14ac:dyDescent="0.25">
      <c r="A136" s="106"/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</row>
    <row r="137" spans="1:13" x14ac:dyDescent="0.25">
      <c r="A137" s="10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</row>
    <row r="138" spans="1:13" x14ac:dyDescent="0.25">
      <c r="A138" s="106"/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</row>
    <row r="139" spans="1:13" x14ac:dyDescent="0.25">
      <c r="A139" s="106"/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</row>
    <row r="140" spans="1:13" x14ac:dyDescent="0.25">
      <c r="A140" s="106"/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</row>
    <row r="141" spans="1:13" x14ac:dyDescent="0.25">
      <c r="A141" s="106"/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</row>
    <row r="142" spans="1:13" x14ac:dyDescent="0.25">
      <c r="A142" s="106"/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</row>
    <row r="143" spans="1:13" x14ac:dyDescent="0.25">
      <c r="A143" s="106"/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</row>
    <row r="144" spans="1:13" x14ac:dyDescent="0.25">
      <c r="A144" s="106"/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</row>
    <row r="145" spans="1:13" x14ac:dyDescent="0.25">
      <c r="A145" s="106"/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</row>
    <row r="146" spans="1:13" x14ac:dyDescent="0.25">
      <c r="A146" s="106"/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</row>
    <row r="147" spans="1:13" x14ac:dyDescent="0.25">
      <c r="A147" s="106"/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</row>
    <row r="148" spans="1:13" x14ac:dyDescent="0.25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</row>
    <row r="149" spans="1:13" x14ac:dyDescent="0.25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</row>
    <row r="150" spans="1:13" x14ac:dyDescent="0.25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</row>
    <row r="151" spans="1:13" x14ac:dyDescent="0.25">
      <c r="A151" s="106"/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</row>
    <row r="152" spans="1:13" x14ac:dyDescent="0.25">
      <c r="A152" s="106"/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</row>
    <row r="153" spans="1:13" x14ac:dyDescent="0.25">
      <c r="A153" s="106"/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</row>
    <row r="154" spans="1:13" x14ac:dyDescent="0.25">
      <c r="A154" s="106"/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</row>
    <row r="155" spans="1:13" x14ac:dyDescent="0.25">
      <c r="A155" s="106"/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</row>
    <row r="156" spans="1:13" x14ac:dyDescent="0.25">
      <c r="A156" s="106"/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</row>
    <row r="157" spans="1:13" x14ac:dyDescent="0.25">
      <c r="A157" s="106"/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</row>
    <row r="158" spans="1:13" ht="27.75" x14ac:dyDescent="0.25">
      <c r="A158" s="108" t="s">
        <v>296</v>
      </c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</row>
    <row r="159" spans="1:13" x14ac:dyDescent="0.25">
      <c r="A159" s="106"/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</row>
    <row r="160" spans="1:13" x14ac:dyDescent="0.25">
      <c r="A160" s="106"/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</row>
    <row r="161" spans="1:13" x14ac:dyDescent="0.25">
      <c r="A161" s="106"/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</row>
    <row r="162" spans="1:13" x14ac:dyDescent="0.25">
      <c r="A162" s="106"/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</row>
    <row r="163" spans="1:13" x14ac:dyDescent="0.25">
      <c r="A163" s="106"/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</row>
    <row r="164" spans="1:13" x14ac:dyDescent="0.25">
      <c r="A164" s="106"/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</row>
    <row r="165" spans="1:13" x14ac:dyDescent="0.25">
      <c r="A165" s="106"/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</row>
    <row r="166" spans="1:13" x14ac:dyDescent="0.25">
      <c r="A166" s="106"/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</row>
    <row r="167" spans="1:13" x14ac:dyDescent="0.25">
      <c r="A167" s="106"/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</row>
    <row r="168" spans="1:13" x14ac:dyDescent="0.25">
      <c r="A168" s="106"/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</row>
    <row r="169" spans="1:13" x14ac:dyDescent="0.25">
      <c r="A169" s="106"/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</row>
    <row r="170" spans="1:13" x14ac:dyDescent="0.25">
      <c r="A170" s="106"/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</row>
    <row r="171" spans="1:13" x14ac:dyDescent="0.25">
      <c r="A171" s="106"/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</row>
    <row r="172" spans="1:13" x14ac:dyDescent="0.25">
      <c r="A172" s="106"/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</row>
    <row r="173" spans="1:13" x14ac:dyDescent="0.25">
      <c r="A173" s="106"/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</row>
    <row r="174" spans="1:13" x14ac:dyDescent="0.25">
      <c r="A174" s="106"/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</row>
    <row r="175" spans="1:13" x14ac:dyDescent="0.25">
      <c r="A175" s="106"/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</row>
    <row r="176" spans="1:13" x14ac:dyDescent="0.25">
      <c r="A176" s="106"/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</row>
    <row r="177" spans="1:13" x14ac:dyDescent="0.25">
      <c r="A177" s="106"/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</row>
    <row r="178" spans="1:13" x14ac:dyDescent="0.25">
      <c r="A178" s="106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</row>
    <row r="179" spans="1:13" x14ac:dyDescent="0.25">
      <c r="A179" s="106"/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</row>
    <row r="180" spans="1:13" x14ac:dyDescent="0.25">
      <c r="A180" s="106"/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</row>
    <row r="181" spans="1:13" x14ac:dyDescent="0.25">
      <c r="A181" s="106"/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</row>
    <row r="182" spans="1:13" x14ac:dyDescent="0.25">
      <c r="A182" s="106"/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</row>
    <row r="183" spans="1:13" x14ac:dyDescent="0.25">
      <c r="A183" s="106"/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</row>
    <row r="184" spans="1:13" x14ac:dyDescent="0.25">
      <c r="A184" s="106"/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</row>
    <row r="185" spans="1:13" x14ac:dyDescent="0.25">
      <c r="A185" s="106"/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</row>
    <row r="186" spans="1:13" x14ac:dyDescent="0.25">
      <c r="A186" s="106"/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</row>
    <row r="187" spans="1:13" ht="27.75" x14ac:dyDescent="0.25">
      <c r="A187" s="108" t="s">
        <v>297</v>
      </c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</row>
    <row r="188" spans="1:13" x14ac:dyDescent="0.25">
      <c r="A188" s="106"/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</row>
    <row r="189" spans="1:13" x14ac:dyDescent="0.25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</row>
    <row r="190" spans="1:13" x14ac:dyDescent="0.25">
      <c r="A190" s="106"/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</row>
    <row r="191" spans="1:13" x14ac:dyDescent="0.25">
      <c r="A191" s="106"/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</row>
    <row r="192" spans="1:13" x14ac:dyDescent="0.25">
      <c r="A192" s="106"/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</row>
    <row r="193" spans="1:13" x14ac:dyDescent="0.25">
      <c r="A193" s="106"/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</row>
    <row r="194" spans="1:13" x14ac:dyDescent="0.25">
      <c r="A194" s="106"/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</row>
    <row r="195" spans="1:13" x14ac:dyDescent="0.25">
      <c r="A195" s="106"/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</row>
    <row r="196" spans="1:13" x14ac:dyDescent="0.25">
      <c r="A196" s="106"/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</row>
    <row r="197" spans="1:13" x14ac:dyDescent="0.25">
      <c r="A197" s="106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</row>
    <row r="198" spans="1:13" x14ac:dyDescent="0.25">
      <c r="A198" s="106"/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</row>
    <row r="199" spans="1:13" x14ac:dyDescent="0.25">
      <c r="A199" s="106"/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</row>
    <row r="200" spans="1:13" x14ac:dyDescent="0.25">
      <c r="A200" s="106"/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</row>
    <row r="201" spans="1:13" x14ac:dyDescent="0.25">
      <c r="A201" s="106"/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</row>
    <row r="202" spans="1:13" x14ac:dyDescent="0.25">
      <c r="A202" s="106"/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</row>
    <row r="203" spans="1:13" x14ac:dyDescent="0.25">
      <c r="A203" s="106"/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</row>
    <row r="204" spans="1:13" x14ac:dyDescent="0.25">
      <c r="A204" s="106"/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  <c r="L204" s="106"/>
      <c r="M204" s="106"/>
    </row>
    <row r="205" spans="1:13" x14ac:dyDescent="0.25">
      <c r="A205" s="106"/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</row>
    <row r="206" spans="1:13" x14ac:dyDescent="0.25">
      <c r="A206" s="106"/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</row>
    <row r="207" spans="1:13" x14ac:dyDescent="0.25">
      <c r="A207" s="106"/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</row>
    <row r="208" spans="1:13" x14ac:dyDescent="0.25">
      <c r="A208" s="106"/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</row>
    <row r="209" spans="1:13" x14ac:dyDescent="0.25">
      <c r="A209" s="106"/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</row>
    <row r="210" spans="1:13" x14ac:dyDescent="0.25">
      <c r="A210" s="106"/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</row>
    <row r="211" spans="1:13" x14ac:dyDescent="0.25">
      <c r="A211" s="106"/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</row>
    <row r="212" spans="1:13" x14ac:dyDescent="0.25">
      <c r="A212" s="106"/>
      <c r="B212" s="106"/>
      <c r="C212" s="106"/>
      <c r="D212" s="106"/>
      <c r="E212" s="106"/>
      <c r="F212" s="106"/>
      <c r="G212" s="106"/>
      <c r="H212" s="106"/>
      <c r="I212" s="106"/>
      <c r="J212" s="106"/>
      <c r="K212" s="106"/>
      <c r="L212" s="106"/>
      <c r="M212" s="106"/>
    </row>
    <row r="213" spans="1:13" x14ac:dyDescent="0.25">
      <c r="A213" s="106"/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</row>
    <row r="214" spans="1:13" x14ac:dyDescent="0.25">
      <c r="A214" s="106"/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</row>
    <row r="215" spans="1:13" x14ac:dyDescent="0.25">
      <c r="A215" s="106"/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</row>
  </sheetData>
  <phoneticPr fontId="1" type="noConversion"/>
  <pageMargins left="0.7" right="0.7" top="0.75" bottom="0.75" header="0.3" footer="0.3"/>
  <pageSetup paperSize="9" scale="7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W33"/>
  <sheetViews>
    <sheetView view="pageBreakPreview" zoomScaleNormal="100" zoomScaleSheetLayoutView="100" workbookViewId="0">
      <selection activeCell="B12" sqref="B12"/>
    </sheetView>
  </sheetViews>
  <sheetFormatPr defaultRowHeight="16.149999999999999" customHeight="1" x14ac:dyDescent="0.25"/>
  <cols>
    <col min="1" max="1" width="16.5" style="111" customWidth="1"/>
    <col min="2" max="2" width="33.5" style="111" customWidth="1"/>
    <col min="3" max="3" width="21.5" style="111" customWidth="1"/>
    <col min="4" max="4" width="14.5" style="111" customWidth="1"/>
    <col min="5" max="5" width="17" style="111" customWidth="1"/>
    <col min="6" max="6" width="12" style="111" customWidth="1"/>
    <col min="7" max="7" width="19.25" style="111" customWidth="1"/>
    <col min="8" max="9" width="11.875" style="111" customWidth="1"/>
    <col min="10" max="10" width="12.375" style="111" customWidth="1"/>
    <col min="11" max="257" width="9.375" style="111" customWidth="1"/>
    <col min="258" max="1024" width="9.375" style="110" customWidth="1"/>
    <col min="1025" max="1025" width="8.875" style="110" customWidth="1"/>
    <col min="1026" max="16384" width="9" style="110"/>
  </cols>
  <sheetData>
    <row r="1" spans="1:257" ht="31.9" customHeight="1" x14ac:dyDescent="0.25">
      <c r="A1" s="160" t="s">
        <v>314</v>
      </c>
      <c r="B1" s="160"/>
      <c r="C1" s="160"/>
      <c r="D1" s="160"/>
      <c r="E1" s="160"/>
      <c r="F1" s="160"/>
      <c r="G1" s="160"/>
      <c r="H1" s="160"/>
      <c r="I1" s="160"/>
    </row>
    <row r="2" spans="1:257" ht="24.6" customHeight="1" x14ac:dyDescent="0.25">
      <c r="A2" s="160" t="s">
        <v>315</v>
      </c>
      <c r="B2" s="160"/>
      <c r="C2" s="160"/>
      <c r="D2" s="160"/>
      <c r="E2" s="160"/>
      <c r="F2" s="160"/>
      <c r="G2" s="160"/>
      <c r="H2" s="160"/>
      <c r="I2" s="160"/>
    </row>
    <row r="3" spans="1:257" s="135" customFormat="1" ht="19.899999999999999" customHeight="1" x14ac:dyDescent="0.25">
      <c r="A3" s="131" t="s">
        <v>331</v>
      </c>
      <c r="B3" s="131"/>
      <c r="C3" s="161" t="s">
        <v>313</v>
      </c>
      <c r="D3" s="161"/>
      <c r="E3" s="161"/>
      <c r="F3" s="132"/>
      <c r="G3" s="132"/>
      <c r="H3" s="132"/>
      <c r="I3" s="133" t="s">
        <v>0</v>
      </c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  <c r="AO3" s="134"/>
      <c r="AP3" s="134"/>
      <c r="AQ3" s="134"/>
      <c r="AR3" s="134"/>
      <c r="AS3" s="134"/>
      <c r="AT3" s="134"/>
      <c r="AU3" s="134"/>
      <c r="AV3" s="134"/>
      <c r="AW3" s="134"/>
      <c r="AX3" s="134"/>
      <c r="AY3" s="134"/>
      <c r="AZ3" s="134"/>
      <c r="BA3" s="134"/>
      <c r="BB3" s="134"/>
      <c r="BC3" s="134"/>
      <c r="BD3" s="134"/>
      <c r="BE3" s="134"/>
      <c r="BF3" s="134"/>
      <c r="BG3" s="134"/>
      <c r="BH3" s="134"/>
      <c r="BI3" s="134"/>
      <c r="BJ3" s="134"/>
      <c r="BK3" s="134"/>
      <c r="BL3" s="134"/>
      <c r="BM3" s="134"/>
      <c r="BN3" s="134"/>
      <c r="BO3" s="134"/>
      <c r="BP3" s="134"/>
      <c r="BQ3" s="134"/>
      <c r="BR3" s="134"/>
      <c r="BS3" s="134"/>
      <c r="BT3" s="134"/>
      <c r="BU3" s="134"/>
      <c r="BV3" s="134"/>
      <c r="BW3" s="134"/>
      <c r="BX3" s="134"/>
      <c r="BY3" s="134"/>
      <c r="BZ3" s="134"/>
      <c r="CA3" s="134"/>
      <c r="CB3" s="134"/>
      <c r="CC3" s="134"/>
      <c r="CD3" s="134"/>
      <c r="CE3" s="134"/>
      <c r="CF3" s="134"/>
      <c r="CG3" s="134"/>
      <c r="CH3" s="134"/>
      <c r="CI3" s="134"/>
      <c r="CJ3" s="134"/>
      <c r="CK3" s="134"/>
      <c r="CL3" s="134"/>
      <c r="CM3" s="134"/>
      <c r="CN3" s="134"/>
      <c r="CO3" s="134"/>
      <c r="CP3" s="134"/>
      <c r="CQ3" s="134"/>
      <c r="CR3" s="134"/>
      <c r="CS3" s="134"/>
      <c r="CT3" s="134"/>
      <c r="CU3" s="134"/>
      <c r="CV3" s="134"/>
      <c r="CW3" s="134"/>
      <c r="CX3" s="134"/>
      <c r="CY3" s="134"/>
      <c r="CZ3" s="134"/>
      <c r="DA3" s="134"/>
      <c r="DB3" s="134"/>
      <c r="DC3" s="134"/>
      <c r="DD3" s="134"/>
      <c r="DE3" s="134"/>
      <c r="DF3" s="134"/>
      <c r="DG3" s="134"/>
      <c r="DH3" s="134"/>
      <c r="DI3" s="134"/>
      <c r="DJ3" s="134"/>
      <c r="DK3" s="134"/>
      <c r="DL3" s="134"/>
      <c r="DM3" s="134"/>
      <c r="DN3" s="134"/>
      <c r="DO3" s="134"/>
      <c r="DP3" s="134"/>
      <c r="DQ3" s="134"/>
      <c r="DR3" s="134"/>
      <c r="DS3" s="134"/>
      <c r="DT3" s="134"/>
      <c r="DU3" s="134"/>
      <c r="DV3" s="134"/>
      <c r="DW3" s="134"/>
      <c r="DX3" s="134"/>
      <c r="DY3" s="134"/>
      <c r="DZ3" s="134"/>
      <c r="EA3" s="134"/>
      <c r="EB3" s="134"/>
      <c r="EC3" s="134"/>
      <c r="ED3" s="134"/>
      <c r="EE3" s="134"/>
      <c r="EF3" s="134"/>
      <c r="EG3" s="134"/>
      <c r="EH3" s="134"/>
      <c r="EI3" s="134"/>
      <c r="EJ3" s="134"/>
      <c r="EK3" s="134"/>
      <c r="EL3" s="134"/>
      <c r="EM3" s="134"/>
      <c r="EN3" s="134"/>
      <c r="EO3" s="134"/>
      <c r="EP3" s="134"/>
      <c r="EQ3" s="134"/>
      <c r="ER3" s="134"/>
      <c r="ES3" s="134"/>
      <c r="ET3" s="134"/>
      <c r="EU3" s="134"/>
      <c r="EV3" s="134"/>
      <c r="EW3" s="134"/>
      <c r="EX3" s="134"/>
      <c r="EY3" s="134"/>
      <c r="EZ3" s="134"/>
      <c r="FA3" s="134"/>
      <c r="FB3" s="134"/>
      <c r="FC3" s="134"/>
      <c r="FD3" s="134"/>
      <c r="FE3" s="134"/>
      <c r="FF3" s="134"/>
      <c r="FG3" s="134"/>
      <c r="FH3" s="134"/>
      <c r="FI3" s="134"/>
      <c r="FJ3" s="134"/>
      <c r="FK3" s="134"/>
      <c r="FL3" s="134"/>
      <c r="FM3" s="134"/>
      <c r="FN3" s="134"/>
      <c r="FO3" s="134"/>
      <c r="FP3" s="134"/>
      <c r="FQ3" s="134"/>
      <c r="FR3" s="134"/>
      <c r="FS3" s="134"/>
      <c r="FT3" s="134"/>
      <c r="FU3" s="134"/>
      <c r="FV3" s="134"/>
      <c r="FW3" s="134"/>
      <c r="FX3" s="134"/>
      <c r="FY3" s="134"/>
      <c r="FZ3" s="134"/>
      <c r="GA3" s="134"/>
      <c r="GB3" s="134"/>
      <c r="GC3" s="134"/>
      <c r="GD3" s="134"/>
      <c r="GE3" s="134"/>
      <c r="GF3" s="134"/>
      <c r="GG3" s="134"/>
      <c r="GH3" s="134"/>
      <c r="GI3" s="134"/>
      <c r="GJ3" s="134"/>
      <c r="GK3" s="134"/>
      <c r="GL3" s="134"/>
      <c r="GM3" s="134"/>
      <c r="GN3" s="134"/>
      <c r="GO3" s="134"/>
      <c r="GP3" s="134"/>
      <c r="GQ3" s="134"/>
      <c r="GR3" s="134"/>
      <c r="GS3" s="134"/>
      <c r="GT3" s="134"/>
      <c r="GU3" s="134"/>
      <c r="GV3" s="134"/>
      <c r="GW3" s="134"/>
      <c r="GX3" s="134"/>
      <c r="GY3" s="134"/>
      <c r="GZ3" s="134"/>
      <c r="HA3" s="134"/>
      <c r="HB3" s="134"/>
      <c r="HC3" s="134"/>
      <c r="HD3" s="134"/>
      <c r="HE3" s="134"/>
      <c r="HF3" s="134"/>
      <c r="HG3" s="134"/>
      <c r="HH3" s="134"/>
      <c r="HI3" s="134"/>
      <c r="HJ3" s="134"/>
      <c r="HK3" s="134"/>
      <c r="HL3" s="134"/>
      <c r="HM3" s="134"/>
      <c r="HN3" s="134"/>
      <c r="HO3" s="134"/>
      <c r="HP3" s="134"/>
      <c r="HQ3" s="134"/>
      <c r="HR3" s="134"/>
      <c r="HS3" s="134"/>
      <c r="HT3" s="134"/>
      <c r="HU3" s="134"/>
      <c r="HV3" s="134"/>
      <c r="HW3" s="134"/>
      <c r="HX3" s="134"/>
      <c r="HY3" s="134"/>
      <c r="HZ3" s="134"/>
      <c r="IA3" s="134"/>
      <c r="IB3" s="134"/>
      <c r="IC3" s="134"/>
      <c r="ID3" s="134"/>
      <c r="IE3" s="134"/>
      <c r="IF3" s="134"/>
      <c r="IG3" s="134"/>
      <c r="IH3" s="134"/>
      <c r="II3" s="134"/>
      <c r="IJ3" s="134"/>
      <c r="IK3" s="134"/>
      <c r="IL3" s="134"/>
      <c r="IM3" s="134"/>
      <c r="IN3" s="134"/>
      <c r="IO3" s="134"/>
      <c r="IP3" s="134"/>
      <c r="IQ3" s="134"/>
      <c r="IR3" s="134"/>
      <c r="IS3" s="134"/>
      <c r="IT3" s="134"/>
      <c r="IU3" s="134"/>
      <c r="IV3" s="134"/>
      <c r="IW3" s="134"/>
    </row>
    <row r="4" spans="1:257" s="112" customFormat="1" ht="45.75" customHeight="1" x14ac:dyDescent="0.25">
      <c r="A4" s="162" t="s">
        <v>312</v>
      </c>
      <c r="B4" s="162" t="s">
        <v>311</v>
      </c>
      <c r="C4" s="162" t="s">
        <v>310</v>
      </c>
      <c r="D4" s="162" t="s">
        <v>309</v>
      </c>
      <c r="E4" s="162" t="s">
        <v>308</v>
      </c>
      <c r="F4" s="162" t="s">
        <v>307</v>
      </c>
      <c r="G4" s="162" t="s">
        <v>306</v>
      </c>
      <c r="H4" s="162" t="s">
        <v>305</v>
      </c>
      <c r="I4" s="162"/>
    </row>
    <row r="5" spans="1:257" s="112" customFormat="1" ht="73.150000000000006" customHeight="1" x14ac:dyDescent="0.25">
      <c r="A5" s="162"/>
      <c r="B5" s="162"/>
      <c r="C5" s="162"/>
      <c r="D5" s="162"/>
      <c r="E5" s="162"/>
      <c r="F5" s="162"/>
      <c r="G5" s="162"/>
      <c r="H5" s="123" t="s">
        <v>304</v>
      </c>
      <c r="I5" s="123" t="s">
        <v>303</v>
      </c>
    </row>
    <row r="6" spans="1:257" s="112" customFormat="1" ht="28.9" customHeight="1" x14ac:dyDescent="0.25">
      <c r="A6" s="163" t="s">
        <v>302</v>
      </c>
      <c r="B6" s="163"/>
      <c r="C6" s="163"/>
      <c r="D6" s="163"/>
      <c r="E6" s="122">
        <f>SUM(E7:E12)</f>
        <v>289</v>
      </c>
      <c r="F6" s="164"/>
      <c r="G6" s="164"/>
      <c r="H6" s="164"/>
      <c r="I6" s="164"/>
    </row>
    <row r="7" spans="1:257" s="112" customFormat="1" ht="66" x14ac:dyDescent="0.25">
      <c r="A7" s="127" t="s">
        <v>319</v>
      </c>
      <c r="B7" s="128" t="s">
        <v>320</v>
      </c>
      <c r="C7" s="129" t="s">
        <v>321</v>
      </c>
      <c r="D7" s="129" t="s">
        <v>322</v>
      </c>
      <c r="E7" s="120">
        <v>174</v>
      </c>
      <c r="F7" s="120" t="s">
        <v>323</v>
      </c>
      <c r="G7" s="120"/>
      <c r="H7" s="130" t="s">
        <v>324</v>
      </c>
      <c r="I7" s="119"/>
    </row>
    <row r="8" spans="1:257" s="112" customFormat="1" ht="66" x14ac:dyDescent="0.25">
      <c r="A8" s="127" t="s">
        <v>318</v>
      </c>
      <c r="B8" s="128" t="s">
        <v>320</v>
      </c>
      <c r="C8" s="129" t="s">
        <v>325</v>
      </c>
      <c r="D8" s="129" t="s">
        <v>322</v>
      </c>
      <c r="E8" s="120">
        <v>31</v>
      </c>
      <c r="F8" s="120" t="s">
        <v>326</v>
      </c>
      <c r="G8" s="120"/>
      <c r="H8" s="130" t="s">
        <v>324</v>
      </c>
      <c r="I8" s="119"/>
    </row>
    <row r="9" spans="1:257" s="112" customFormat="1" ht="66" x14ac:dyDescent="0.25">
      <c r="A9" s="127" t="s">
        <v>318</v>
      </c>
      <c r="B9" s="128" t="s">
        <v>327</v>
      </c>
      <c r="C9" s="129" t="s">
        <v>328</v>
      </c>
      <c r="D9" s="129" t="s">
        <v>322</v>
      </c>
      <c r="E9" s="120">
        <v>40</v>
      </c>
      <c r="F9" s="120" t="s">
        <v>326</v>
      </c>
      <c r="G9" s="120"/>
      <c r="H9" s="130" t="s">
        <v>324</v>
      </c>
      <c r="I9" s="121"/>
    </row>
    <row r="10" spans="1:257" s="112" customFormat="1" ht="66" x14ac:dyDescent="0.25">
      <c r="A10" s="127" t="s">
        <v>329</v>
      </c>
      <c r="B10" s="128" t="s">
        <v>327</v>
      </c>
      <c r="C10" s="129" t="s">
        <v>330</v>
      </c>
      <c r="D10" s="129" t="s">
        <v>322</v>
      </c>
      <c r="E10" s="120">
        <v>40</v>
      </c>
      <c r="F10" s="120" t="s">
        <v>326</v>
      </c>
      <c r="G10" s="120"/>
      <c r="H10" s="130" t="s">
        <v>324</v>
      </c>
      <c r="I10" s="121"/>
    </row>
    <row r="11" spans="1:257" s="112" customFormat="1" ht="66" x14ac:dyDescent="0.25">
      <c r="A11" s="127" t="s">
        <v>335</v>
      </c>
      <c r="B11" s="128" t="s">
        <v>332</v>
      </c>
      <c r="C11" s="129" t="s">
        <v>333</v>
      </c>
      <c r="D11" s="129" t="s">
        <v>322</v>
      </c>
      <c r="E11" s="120">
        <v>2</v>
      </c>
      <c r="F11" s="120" t="s">
        <v>336</v>
      </c>
      <c r="G11" s="120"/>
      <c r="H11" s="130" t="s">
        <v>334</v>
      </c>
      <c r="I11" s="121"/>
    </row>
    <row r="12" spans="1:257" s="112" customFormat="1" ht="66" x14ac:dyDescent="0.25">
      <c r="A12" s="127" t="s">
        <v>335</v>
      </c>
      <c r="B12" s="128" t="s">
        <v>332</v>
      </c>
      <c r="C12" s="129" t="s">
        <v>337</v>
      </c>
      <c r="D12" s="129" t="s">
        <v>322</v>
      </c>
      <c r="E12" s="120">
        <v>2</v>
      </c>
      <c r="F12" s="120" t="s">
        <v>336</v>
      </c>
      <c r="G12" s="120"/>
      <c r="H12" s="130" t="s">
        <v>334</v>
      </c>
      <c r="I12" s="121"/>
    </row>
    <row r="13" spans="1:257" s="115" customFormat="1" ht="33.75" customHeight="1" x14ac:dyDescent="0.25">
      <c r="A13" s="118" t="s">
        <v>301</v>
      </c>
      <c r="B13" s="116"/>
      <c r="C13" s="117" t="s">
        <v>300</v>
      </c>
      <c r="D13" s="116"/>
      <c r="E13" s="116"/>
      <c r="F13" s="117" t="s">
        <v>299</v>
      </c>
      <c r="G13" s="116"/>
      <c r="H13" s="116"/>
      <c r="I13" s="116"/>
    </row>
    <row r="14" spans="1:257" s="112" customFormat="1" ht="37.5" customHeight="1" x14ac:dyDescent="0.25">
      <c r="A14" s="114" t="s">
        <v>298</v>
      </c>
      <c r="B14" s="111"/>
      <c r="C14" s="111"/>
      <c r="D14" s="111"/>
    </row>
    <row r="15" spans="1:257" s="112" customFormat="1" ht="19.5" customHeight="1" x14ac:dyDescent="0.25">
      <c r="A15" s="114"/>
      <c r="B15" s="111"/>
      <c r="C15" s="111"/>
      <c r="D15" s="111"/>
      <c r="H15" s="113"/>
    </row>
    <row r="33" spans="8:8" ht="16.149999999999999" customHeight="1" x14ac:dyDescent="0.25">
      <c r="H33" s="126" t="s">
        <v>317</v>
      </c>
    </row>
  </sheetData>
  <mergeCells count="13">
    <mergeCell ref="A1:I1"/>
    <mergeCell ref="A2:I2"/>
    <mergeCell ref="C3:E3"/>
    <mergeCell ref="H4:I4"/>
    <mergeCell ref="A6:D6"/>
    <mergeCell ref="F6:I6"/>
    <mergeCell ref="A4:A5"/>
    <mergeCell ref="B4:B5"/>
    <mergeCell ref="C4:C5"/>
    <mergeCell ref="D4:D5"/>
    <mergeCell ref="E4:E5"/>
    <mergeCell ref="F4:F5"/>
    <mergeCell ref="G4:G5"/>
  </mergeCells>
  <phoneticPr fontId="1" type="noConversion"/>
  <dataValidations count="2">
    <dataValidation type="list" allowBlank="1" showInputMessage="1" showErrorMessage="1" sqref="H7:I10">
      <formula1>$H$28</formula1>
    </dataValidation>
    <dataValidation type="list" allowBlank="1" showInputMessage="1" showErrorMessage="1" sqref="H11:I12">
      <formula1>$H$39</formula1>
    </dataValidation>
  </dataValidations>
  <printOptions horizontalCentered="1"/>
  <pageMargins left="0.31535433070866109" right="0.511811023622047" top="0.19645669291338602" bottom="0.49173228346456699" header="0.19645669291338602" footer="0.19645669291338602"/>
  <pageSetup paperSize="9" scale="87" fitToWidth="0" fitToHeight="0" pageOrder="overThenDown" orientation="landscape" r:id="rId1"/>
  <headerFooter alignWithMargins="0">
    <oddHeader xml:space="preserve">&amp;L
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已命名的範圍</vt:lpstr>
      </vt:variant>
      <vt:variant>
        <vt:i4>5</vt:i4>
      </vt:variant>
    </vt:vector>
  </HeadingPairs>
  <TitlesOfParts>
    <vt:vector size="9" baseType="lpstr">
      <vt:lpstr>社福1</vt:lpstr>
      <vt:lpstr>教育2</vt:lpstr>
      <vt:lpstr>表3產表方式</vt:lpstr>
      <vt:lpstr>民間4</vt:lpstr>
      <vt:lpstr>民間4!Print_Area</vt:lpstr>
      <vt:lpstr>社福1!Print_Area</vt:lpstr>
      <vt:lpstr>教育2!Print_Area</vt:lpstr>
      <vt:lpstr>社福1!Print_Titles</vt:lpstr>
      <vt:lpstr>教育2!Print_Titles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張壹軫</dc:creator>
  <cp:lastModifiedBy>歐姿欣</cp:lastModifiedBy>
  <cp:lastPrinted>2020-04-06T08:59:57Z</cp:lastPrinted>
  <dcterms:created xsi:type="dcterms:W3CDTF">2020-03-10T03:06:27Z</dcterms:created>
  <dcterms:modified xsi:type="dcterms:W3CDTF">2020-04-06T09:02:13Z</dcterms:modified>
</cp:coreProperties>
</file>