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un0420\Desktop\月報後-局網公告\114.3局網公告資料-月報+統計\請協助局網公告(季報)114年第1季\"/>
    </mc:Choice>
  </mc:AlternateContent>
  <xr:revisionPtr revIDLastSave="0" documentId="13_ncr:1_{67A6FC6E-0877-43AF-B3A7-D1DDF83BCA56}" xr6:coauthVersionLast="47" xr6:coauthVersionMax="47" xr10:uidLastSave="{00000000-0000-0000-0000-000000000000}"/>
  <bookViews>
    <workbookView xWindow="-108" yWindow="-108" windowWidth="23256" windowHeight="12456" xr2:uid="{99068724-86BD-45F8-B412-72F29AA9C4DD}"/>
  </bookViews>
  <sheets>
    <sheet name="臺中市勞工權益基金114年度第1季-補、捐(獎)助其他 "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3" l="1"/>
  <c r="F37" i="13"/>
  <c r="E37" i="13"/>
  <c r="D37" i="13"/>
  <c r="G14" i="13"/>
  <c r="E14" i="13"/>
  <c r="B37" i="13"/>
  <c r="F36" i="13"/>
  <c r="E36" i="13"/>
  <c r="D36" i="13"/>
  <c r="H35" i="13"/>
  <c r="H36" i="13" s="1"/>
  <c r="G35" i="13"/>
  <c r="G36" i="13" s="1"/>
  <c r="F33" i="13"/>
  <c r="E33" i="13"/>
  <c r="D33" i="13"/>
  <c r="H18" i="13"/>
  <c r="H33" i="13" s="1"/>
  <c r="G18" i="13"/>
  <c r="G33" i="13" s="1"/>
  <c r="H16" i="13"/>
  <c r="G16" i="13"/>
  <c r="F16" i="13"/>
  <c r="E16" i="13"/>
  <c r="D16" i="13"/>
  <c r="H15" i="13"/>
  <c r="G15" i="13"/>
  <c r="D14" i="13"/>
  <c r="H13" i="13"/>
  <c r="G13" i="13"/>
  <c r="H12" i="13"/>
  <c r="G12" i="13"/>
  <c r="H11" i="13"/>
  <c r="G11" i="13"/>
  <c r="H10" i="13"/>
  <c r="H14" i="13" s="1"/>
  <c r="G10" i="13"/>
  <c r="G8" i="13"/>
  <c r="F8" i="13"/>
  <c r="E8" i="13"/>
  <c r="H37" i="13" l="1"/>
  <c r="F1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3" authorId="0" shapeId="0" xr:uid="{B7FE4FFD-95B3-4FE2-B7A6-7C156790F9A2}">
      <text>
        <r>
          <rPr>
            <b/>
            <sz val="9"/>
            <color indexed="81"/>
            <rFont val="Tahoma"/>
            <family val="2"/>
          </rPr>
          <t>user:</t>
        </r>
        <r>
          <rPr>
            <sz val="9"/>
            <color indexed="81"/>
            <rFont val="Tahoma"/>
            <family val="2"/>
          </rPr>
          <t xml:space="preserve">
</t>
        </r>
        <r>
          <rPr>
            <sz val="9"/>
            <color indexed="81"/>
            <rFont val="細明體"/>
            <family val="3"/>
            <charset val="136"/>
          </rPr>
          <t xml:space="preserve">按季撥款(健檢後下一季撥款ex4、7、10、12月)
目前執行至3月底166人申請，皆未請款，預計7月撥款
</t>
        </r>
      </text>
    </comment>
    <comment ref="A15" authorId="0" shapeId="0" xr:uid="{6AD37644-B001-4054-A1CD-8B9ADA41FBEF}">
      <text>
        <r>
          <rPr>
            <b/>
            <sz val="9"/>
            <color indexed="81"/>
            <rFont val="Tahoma"/>
            <family val="2"/>
          </rPr>
          <t>user:</t>
        </r>
        <r>
          <rPr>
            <sz val="9"/>
            <color indexed="81"/>
            <rFont val="Tahoma"/>
            <family val="2"/>
          </rPr>
          <t xml:space="preserve">
</t>
        </r>
        <r>
          <rPr>
            <sz val="9"/>
            <color indexed="81"/>
            <rFont val="細明體"/>
            <family val="3"/>
            <charset val="136"/>
          </rPr>
          <t xml:space="preserve">按季撥款(健檢後下一季撥款ex4、7、10、12月)
目前執行至3月底166人申請，皆未請款，預計7月撥款
</t>
        </r>
      </text>
    </comment>
    <comment ref="A18" authorId="0" shapeId="0" xr:uid="{06AFED0A-CD13-470E-9011-B3898526946B}">
      <text>
        <r>
          <rPr>
            <b/>
            <sz val="9"/>
            <color indexed="81"/>
            <rFont val="Tahoma"/>
            <family val="2"/>
          </rPr>
          <t>user:</t>
        </r>
        <r>
          <rPr>
            <sz val="9"/>
            <color indexed="81"/>
            <rFont val="Tahoma"/>
            <family val="2"/>
          </rPr>
          <t xml:space="preserve">
</t>
        </r>
        <r>
          <rPr>
            <sz val="9"/>
            <color indexed="81"/>
            <rFont val="細明體"/>
            <family val="3"/>
            <charset val="136"/>
          </rPr>
          <t xml:space="preserve">按季撥款(健檢後下一季撥款ex4、7、10、12月)
目前執行至3月底166人申請，皆未請款，預計7月撥款
</t>
        </r>
      </text>
    </comment>
  </commentList>
</comments>
</file>

<file path=xl/sharedStrings.xml><?xml version="1.0" encoding="utf-8"?>
<sst xmlns="http://schemas.openxmlformats.org/spreadsheetml/2006/main" count="91" uniqueCount="50">
  <si>
    <t>總計</t>
    <phoneticPr fontId="2" type="noConversion"/>
  </si>
  <si>
    <t>小            計</t>
    <phoneticPr fontId="2" type="noConversion"/>
  </si>
  <si>
    <t>維護勞工權益計畫-維護勞工權益-會費、捐助、補助、分攤、照護、救濟與交流活動費-補貼(償)、獎勵、慰問、照護與救濟-獎勵費用</t>
    <phoneticPr fontId="2" type="noConversion"/>
  </si>
  <si>
    <t>提供在職勞工參加技能競賽獲獎或取得技術士證照予以獎勵補助，藉以提升本市勞工就業競爭力。</t>
    <phoneticPr fontId="2" type="noConversion"/>
  </si>
  <si>
    <t>四、獎勵費用</t>
    <phoneticPr fontId="2" type="noConversion"/>
  </si>
  <si>
    <t>三、其他捐助、補助與獎助</t>
    <phoneticPr fontId="2" type="noConversion"/>
  </si>
  <si>
    <t>維護勞工權益計畫-維護勞工權益-會費、捐助、補助、分攤、照護、救濟與交流活動費-捐助、補助與獎助-捐助個人</t>
  </si>
  <si>
    <t>補助特殊作業勞工、高工時從業人員健檢費用。</t>
  </si>
  <si>
    <t>提供勞工因非自願性失業勞工生活及子女就學補助。</t>
  </si>
  <si>
    <t>提供勞工因職業災害失能或受傷住院之勞工之慰助金及子女就學補助。</t>
  </si>
  <si>
    <t>提供勞工因勞資爭議案等之訴訟及生活費用補助。</t>
  </si>
  <si>
    <t>二、捐助個人</t>
  </si>
  <si>
    <t>一、捐助國內團體</t>
    <phoneticPr fontId="2" type="noConversion"/>
  </si>
  <si>
    <t>合  計</t>
    <phoneticPr fontId="12" type="noConversion"/>
  </si>
  <si>
    <t>未撥數</t>
    <phoneticPr fontId="12" type="noConversion"/>
  </si>
  <si>
    <t>已  撥  數</t>
    <phoneticPr fontId="12" type="noConversion"/>
  </si>
  <si>
    <t>列支科目名稱</t>
    <phoneticPr fontId="12" type="noConversion"/>
  </si>
  <si>
    <t>增減數
(3)=(1)-(2)</t>
    <phoneticPr fontId="2" type="noConversion"/>
  </si>
  <si>
    <t>補、捐  (獎) 助  金  額(2)</t>
    <phoneticPr fontId="12" type="noConversion"/>
  </si>
  <si>
    <t>預算數
(1)</t>
    <phoneticPr fontId="2" type="noConversion"/>
  </si>
  <si>
    <r>
      <t>補</t>
    </r>
    <r>
      <rPr>
        <sz val="12"/>
        <color indexed="8"/>
        <rFont val="Times New Roman"/>
        <family val="1"/>
      </rPr>
      <t>(</t>
    </r>
    <r>
      <rPr>
        <sz val="12"/>
        <color indexed="8"/>
        <rFont val="標楷體"/>
        <family val="4"/>
        <charset val="136"/>
      </rPr>
      <t>捐</t>
    </r>
    <r>
      <rPr>
        <sz val="12"/>
        <color indexed="8"/>
        <rFont val="Times New Roman"/>
        <family val="1"/>
      </rPr>
      <t>)</t>
    </r>
    <r>
      <rPr>
        <sz val="12"/>
        <color indexed="8"/>
        <rFont val="標楷體"/>
        <family val="4"/>
        <charset val="136"/>
      </rPr>
      <t>助計畫名稱</t>
    </r>
    <phoneticPr fontId="12" type="noConversion"/>
  </si>
  <si>
    <r>
      <t>受補</t>
    </r>
    <r>
      <rPr>
        <sz val="12"/>
        <rFont val="Times New Roman"/>
        <family val="1"/>
      </rPr>
      <t>(</t>
    </r>
    <r>
      <rPr>
        <sz val="12"/>
        <rFont val="標楷體"/>
        <family val="4"/>
        <charset val="136"/>
      </rPr>
      <t>捐</t>
    </r>
    <r>
      <rPr>
        <sz val="12"/>
        <rFont val="Times New Roman"/>
        <family val="1"/>
      </rPr>
      <t>)</t>
    </r>
    <r>
      <rPr>
        <sz val="12"/>
        <rFont val="標楷體"/>
        <family val="4"/>
        <charset val="136"/>
      </rPr>
      <t>助單位名稱</t>
    </r>
    <phoneticPr fontId="12" type="noConversion"/>
  </si>
  <si>
    <t>單位：新台幣元</t>
    <phoneticPr fontId="2" type="noConversion"/>
  </si>
  <si>
    <t>補、捐(獎)助其他政府機關、財團法人、社會團體、人民團體及個人情形表</t>
    <phoneticPr fontId="12" type="noConversion"/>
  </si>
  <si>
    <t>中華民國114年第1季</t>
    <phoneticPr fontId="12" type="noConversion"/>
  </si>
  <si>
    <t>無</t>
    <phoneticPr fontId="2" type="noConversion"/>
  </si>
  <si>
    <t>-</t>
    <phoneticPr fontId="2" type="noConversion"/>
  </si>
  <si>
    <t>(王嘉銘等4人)</t>
    <phoneticPr fontId="2" type="noConversion"/>
  </si>
  <si>
    <t>(陳有義等304人)</t>
    <phoneticPr fontId="2" type="noConversion"/>
  </si>
  <si>
    <t>(游景閔等1人)</t>
    <phoneticPr fontId="2" type="noConversion"/>
  </si>
  <si>
    <t>勞動部補助辦理性平法律扶助相關業務生活費用。</t>
    <phoneticPr fontId="2" type="noConversion"/>
  </si>
  <si>
    <t>就業安定促進計畫-勞退查核及推動友善職場相關計畫-會費、捐助、補助、分攤、照護、救濟與交流活動費-捐助、補助與獎助-其他捐助、補助與獎助</t>
    <phoneticPr fontId="2" type="noConversion"/>
  </si>
  <si>
    <t>就業安定促進計畫-勞退查核及推動友善職場相關計畫-會費、捐助、補助、分攤、照護、救濟與交流活動費-捐助、補助與獎助-捐助個人</t>
    <phoneticPr fontId="2" type="noConversion"/>
  </si>
  <si>
    <t>勞動部補助辦理性騷擾防治相關業務對申訴人或被害人心理諮商服務之補助</t>
    <phoneticPr fontId="2" type="noConversion"/>
  </si>
  <si>
    <t>(林筱嫚等103人)</t>
    <phoneticPr fontId="2" type="noConversion"/>
  </si>
  <si>
    <t>外國人臨時安置</t>
  </si>
  <si>
    <t>財團法人台灣省天主教會新竹教區(希望職工中心)</t>
  </si>
  <si>
    <t>財團法人台灣省天主教會新竹教區(移工移民服務中心)</t>
  </si>
  <si>
    <t>桃園市群眾服務協會</t>
  </si>
  <si>
    <t>社團法人台灣國際勞工協會</t>
  </si>
  <si>
    <t>社團法人彰化縣國際勞工關懷協會</t>
  </si>
  <si>
    <t>駐台北印尼經濟貿易代表處印尼勞工安置收容中心台中分部</t>
  </si>
  <si>
    <t>駐台北印尼經濟貿易代表處印尼勞工安置收容中心瑞慶分部</t>
  </si>
  <si>
    <t>駐台北印尼經濟貿易代表處印尼勞工安置收容中心中壢分部</t>
  </si>
  <si>
    <t>持工作簽證之人口販運被害人與疑似人口販運被害人安置保護</t>
  </si>
  <si>
    <t>財團法人台灣省天主教會新竹教區(越南移工移民辦公室)</t>
  </si>
  <si>
    <t>就業安定促進計畫-外國人安置相關計畫-會費、捐助、補助、分攤、照護、救濟與交流活動費-捐助、補助與獎助-其他捐助、補助與獎助</t>
  </si>
  <si>
    <t>駐台北印尼經濟貿易代表處印尼勞工安置收容中心高雄分部</t>
  </si>
  <si>
    <t>單位:新台幣元</t>
    <phoneticPr fontId="2" type="noConversion"/>
  </si>
  <si>
    <t xml:space="preserve">填表人：                   主辦會計：                         機關長官：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</si>
</sst>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76" formatCode="_-* #,##0_-;\-* #,##0_-;_-* &quot;-&quot;??_-;_-@_-"/>
    <numFmt numFmtId="177" formatCode="_-* #,##0.0000_-;\-* #,##0.0000_-;_-* &quot;-&quot;??_-;_-@_-"/>
    <numFmt numFmtId="178" formatCode="\ #,##0.00\ ;\-#,##0.00\ ;\-00\ ;\ @\ "/>
    <numFmt numFmtId="179" formatCode="&quot; &quot;#,##0.00&quot; &quot;;&quot;-&quot;#,##0.00&quot; &quot;;&quot; -&quot;00&quot; &quot;;&quot; &quot;@&quot; &quot;"/>
  </numFmts>
  <fonts count="24" x14ac:knownFonts="1">
    <font>
      <sz val="12"/>
      <name val="新細明體"/>
      <family val="1"/>
      <charset val="136"/>
    </font>
    <font>
      <sz val="12"/>
      <name val="新細明體"/>
      <family val="1"/>
      <charset val="136"/>
    </font>
    <font>
      <sz val="9"/>
      <name val="新細明體"/>
      <family val="1"/>
      <charset val="136"/>
    </font>
    <font>
      <sz val="14"/>
      <name val="標楷體"/>
      <family val="4"/>
      <charset val="136"/>
    </font>
    <font>
      <b/>
      <sz val="18"/>
      <name val="標楷體"/>
      <family val="4"/>
      <charset val="136"/>
    </font>
    <font>
      <sz val="12"/>
      <name val="標楷體"/>
      <family val="4"/>
      <charset val="136"/>
    </font>
    <font>
      <sz val="12"/>
      <color theme="1"/>
      <name val="標楷體"/>
      <family val="4"/>
      <charset val="136"/>
    </font>
    <font>
      <b/>
      <sz val="12"/>
      <name val="標楷體"/>
      <family val="4"/>
      <charset val="136"/>
    </font>
    <font>
      <b/>
      <sz val="12"/>
      <color theme="1"/>
      <name val="標楷體"/>
      <family val="4"/>
      <charset val="136"/>
    </font>
    <font>
      <sz val="12"/>
      <color theme="1"/>
      <name val="新細明體"/>
      <family val="1"/>
      <charset val="136"/>
    </font>
    <font>
      <sz val="12"/>
      <color indexed="8"/>
      <name val="標楷體"/>
      <family val="4"/>
      <charset val="136"/>
    </font>
    <font>
      <sz val="12"/>
      <color rgb="FF002060"/>
      <name val="標楷體"/>
      <family val="4"/>
      <charset val="136"/>
    </font>
    <font>
      <sz val="9"/>
      <name val="細明體"/>
      <family val="3"/>
      <charset val="136"/>
    </font>
    <font>
      <sz val="12"/>
      <color indexed="8"/>
      <name val="Times New Roman"/>
      <family val="1"/>
    </font>
    <font>
      <sz val="12"/>
      <name val="Times New Roman"/>
      <family val="1"/>
    </font>
    <font>
      <sz val="10"/>
      <name val="標楷體"/>
      <family val="4"/>
      <charset val="136"/>
    </font>
    <font>
      <sz val="12"/>
      <color rgb="FFC00000"/>
      <name val="新細明體"/>
      <family val="1"/>
      <charset val="136"/>
    </font>
    <font>
      <sz val="12"/>
      <color rgb="FFC00000"/>
      <name val="標楷體"/>
      <family val="4"/>
      <charset val="136"/>
    </font>
    <font>
      <u/>
      <sz val="18"/>
      <name val="標楷體"/>
      <family val="4"/>
      <charset val="136"/>
    </font>
    <font>
      <b/>
      <sz val="9"/>
      <color indexed="81"/>
      <name val="Tahoma"/>
      <family val="2"/>
    </font>
    <font>
      <sz val="9"/>
      <color indexed="81"/>
      <name val="Tahoma"/>
      <family val="2"/>
    </font>
    <font>
      <sz val="9"/>
      <color indexed="81"/>
      <name val="細明體"/>
      <family val="3"/>
      <charset val="136"/>
    </font>
    <font>
      <sz val="12"/>
      <color indexed="8"/>
      <name val="新細明體"/>
      <family val="1"/>
      <charset val="136"/>
    </font>
    <font>
      <sz val="12"/>
      <color rgb="FF000000"/>
      <name val="新細明體"/>
      <family val="1"/>
      <charset val="136"/>
    </font>
  </fonts>
  <fills count="8">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rgb="FF92D050"/>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alignment vertical="center"/>
    </xf>
    <xf numFmtId="43" fontId="1" fillId="0" borderId="0" applyFont="0" applyFill="0" applyBorder="0" applyAlignment="0" applyProtection="0">
      <alignment vertical="center"/>
    </xf>
    <xf numFmtId="178" fontId="22" fillId="0" borderId="0" applyBorder="0" applyProtection="0"/>
    <xf numFmtId="179" fontId="23" fillId="0" borderId="0" applyFont="0" applyFill="0" applyBorder="0" applyAlignment="0" applyProtection="0"/>
    <xf numFmtId="0" fontId="23" fillId="0" borderId="0" applyNumberFormat="0" applyFont="0" applyBorder="0" applyProtection="0"/>
    <xf numFmtId="0" fontId="1" fillId="0" borderId="0"/>
    <xf numFmtId="0" fontId="23" fillId="0" borderId="0" applyNumberFormat="0" applyFont="0" applyBorder="0" applyProtection="0">
      <alignment vertical="center"/>
    </xf>
    <xf numFmtId="0" fontId="23" fillId="0" borderId="0" applyNumberFormat="0" applyFont="0" applyBorder="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62">
    <xf numFmtId="0" fontId="0" fillId="0" borderId="0" xfId="0">
      <alignment vertical="center"/>
    </xf>
    <xf numFmtId="176" fontId="3" fillId="2" borderId="2" xfId="1" applyNumberFormat="1" applyFont="1" applyFill="1" applyBorder="1" applyAlignment="1">
      <alignment horizontal="center" vertical="center" wrapText="1"/>
    </xf>
    <xf numFmtId="177" fontId="3" fillId="2" borderId="2" xfId="1" applyNumberFormat="1" applyFont="1" applyFill="1" applyBorder="1" applyAlignment="1">
      <alignment horizontal="left" vertical="center" wrapText="1"/>
    </xf>
    <xf numFmtId="176" fontId="5" fillId="3" borderId="2" xfId="1"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176" fontId="6" fillId="0" borderId="2" xfId="1" applyNumberFormat="1" applyFont="1" applyFill="1" applyBorder="1" applyAlignment="1">
      <alignment horizontal="center" vertical="center" wrapText="1"/>
    </xf>
    <xf numFmtId="176" fontId="6" fillId="4" borderId="2"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wrapText="1"/>
    </xf>
    <xf numFmtId="0" fontId="0" fillId="6" borderId="2" xfId="0" applyFill="1" applyBorder="1">
      <alignment vertical="center"/>
    </xf>
    <xf numFmtId="176" fontId="5" fillId="6" borderId="2" xfId="1" applyNumberFormat="1" applyFont="1" applyFill="1" applyBorder="1" applyAlignment="1">
      <alignment horizontal="center" vertical="center" wrapText="1"/>
    </xf>
    <xf numFmtId="176" fontId="5" fillId="6" borderId="2" xfId="1" applyNumberFormat="1" applyFont="1" applyFill="1" applyBorder="1" applyAlignment="1">
      <alignment horizontal="center" wrapText="1"/>
    </xf>
    <xf numFmtId="0" fontId="5" fillId="6" borderId="2"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176" fontId="6" fillId="0" borderId="2" xfId="1" applyNumberFormat="1" applyFont="1" applyFill="1" applyBorder="1" applyAlignment="1">
      <alignment horizontal="right" vertical="center" wrapText="1"/>
    </xf>
    <xf numFmtId="176" fontId="6" fillId="0" borderId="7" xfId="1"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9" fillId="6" borderId="7" xfId="0" applyFont="1" applyFill="1" applyBorder="1">
      <alignment vertical="center"/>
    </xf>
    <xf numFmtId="176" fontId="6" fillId="6" borderId="2" xfId="1" applyNumberFormat="1" applyFont="1" applyFill="1" applyBorder="1" applyAlignment="1">
      <alignment horizontal="center" vertical="center" wrapText="1"/>
    </xf>
    <xf numFmtId="176" fontId="6" fillId="6" borderId="2" xfId="1" applyNumberFormat="1" applyFont="1" applyFill="1" applyBorder="1" applyAlignment="1">
      <alignment horizontal="center" wrapText="1"/>
    </xf>
    <xf numFmtId="176" fontId="6" fillId="6" borderId="7" xfId="1"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176" fontId="6" fillId="7" borderId="2" xfId="1"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8" fillId="7" borderId="2" xfId="0" applyFont="1" applyFill="1" applyBorder="1" applyAlignment="1">
      <alignment horizontal="left" vertical="center" wrapText="1"/>
    </xf>
    <xf numFmtId="176" fontId="6" fillId="0" borderId="5" xfId="0" applyNumberFormat="1" applyFont="1" applyBorder="1" applyAlignment="1">
      <alignment horizontal="center" vertical="center"/>
    </xf>
    <xf numFmtId="176" fontId="6" fillId="0" borderId="5" xfId="1" applyNumberFormat="1" applyFont="1" applyFill="1" applyBorder="1" applyAlignment="1">
      <alignment horizontal="center" vertical="center" wrapText="1"/>
    </xf>
    <xf numFmtId="0" fontId="15" fillId="0" borderId="0" xfId="0" applyFont="1">
      <alignment vertical="center"/>
    </xf>
    <xf numFmtId="176" fontId="5" fillId="0" borderId="0"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176" fontId="5" fillId="2" borderId="2" xfId="1" applyNumberFormat="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6" fillId="2" borderId="2" xfId="1" applyNumberFormat="1" applyFont="1" applyFill="1" applyBorder="1" applyAlignment="1">
      <alignment horizontal="center" vertical="center" wrapText="1"/>
    </xf>
    <xf numFmtId="176" fontId="6" fillId="2" borderId="2" xfId="1" applyNumberFormat="1" applyFont="1" applyFill="1" applyBorder="1" applyAlignment="1">
      <alignment horizontal="right" vertical="center" wrapText="1"/>
    </xf>
    <xf numFmtId="176" fontId="5" fillId="2" borderId="2" xfId="1" applyNumberFormat="1" applyFont="1" applyFill="1" applyBorder="1" applyAlignment="1">
      <alignment horizontal="right" vertical="center" wrapText="1"/>
    </xf>
    <xf numFmtId="176" fontId="6" fillId="2" borderId="7"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6" fillId="2" borderId="2" xfId="0" applyNumberFormat="1" applyFont="1" applyFill="1" applyBorder="1" applyAlignment="1">
      <alignment horizontal="right" vertical="center"/>
    </xf>
    <xf numFmtId="177" fontId="4" fillId="2" borderId="4" xfId="1" applyNumberFormat="1" applyFont="1" applyFill="1" applyBorder="1" applyAlignment="1">
      <alignment horizontal="center" vertical="center" wrapText="1"/>
    </xf>
    <xf numFmtId="177" fontId="4" fillId="2" borderId="3" xfId="1" applyNumberFormat="1" applyFont="1" applyFill="1" applyBorder="1" applyAlignment="1">
      <alignment horizontal="center" vertical="center" wrapText="1"/>
    </xf>
    <xf numFmtId="176" fontId="3" fillId="0" borderId="1" xfId="1" applyNumberFormat="1" applyFont="1" applyFill="1" applyBorder="1" applyAlignment="1">
      <alignment horizontal="left" vertical="top" wrapText="1"/>
    </xf>
    <xf numFmtId="176" fontId="3" fillId="0" borderId="0" xfId="1" applyNumberFormat="1" applyFont="1" applyFill="1" applyBorder="1" applyAlignment="1">
      <alignment horizontal="left" vertical="top" wrapText="1"/>
    </xf>
    <xf numFmtId="3" fontId="18" fillId="0" borderId="0" xfId="0" applyNumberFormat="1" applyFont="1" applyAlignment="1">
      <alignment horizontal="center" vertical="center"/>
    </xf>
    <xf numFmtId="0" fontId="0" fillId="0" borderId="0" xfId="0">
      <alignment vertical="center"/>
    </xf>
    <xf numFmtId="3" fontId="11" fillId="0" borderId="0" xfId="0" applyNumberFormat="1" applyFont="1" applyAlignment="1">
      <alignment horizontal="center" vertical="center"/>
    </xf>
    <xf numFmtId="3" fontId="17" fillId="0" borderId="0" xfId="0" applyNumberFormat="1" applyFont="1" applyAlignment="1">
      <alignment horizontal="center" vertical="center"/>
    </xf>
    <xf numFmtId="0" fontId="16" fillId="0" borderId="0" xfId="0" applyFont="1">
      <alignment vertical="center"/>
    </xf>
    <xf numFmtId="176" fontId="5" fillId="0" borderId="0" xfId="1" applyNumberFormat="1" applyFont="1" applyFill="1" applyBorder="1" applyAlignment="1">
      <alignment horizontal="righ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6"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6" xfId="1" applyNumberFormat="1" applyFont="1" applyFill="1" applyBorder="1" applyAlignment="1">
      <alignment horizontal="center" vertical="center" wrapText="1"/>
    </xf>
    <xf numFmtId="176" fontId="5" fillId="0" borderId="7" xfId="1" applyNumberFormat="1" applyFont="1" applyFill="1" applyBorder="1" applyAlignment="1">
      <alignment horizontal="center" vertical="center" wrapText="1"/>
    </xf>
  </cellXfs>
  <cellStyles count="11">
    <cellStyle name="一般" xfId="0" builtinId="0"/>
    <cellStyle name="一般 10 2" xfId="7" xr:uid="{A1B7D5FE-26C6-415F-9066-503E80C23A89}"/>
    <cellStyle name="一般 10 3" xfId="5" xr:uid="{897A2136-4455-42D4-9C6B-002C7A993AFB}"/>
    <cellStyle name="一般 2 6 2" xfId="10" xr:uid="{173D561F-FC19-44BB-A392-30E8E2C2EB8A}"/>
    <cellStyle name="一般 2 6 3" xfId="4" xr:uid="{F0A2707E-0115-45F7-ACD9-DB66F7B36C96}"/>
    <cellStyle name="一般 3 2 2" xfId="6" xr:uid="{196D192D-C62B-4DEB-8FA1-CA6742AF9A5A}"/>
    <cellStyle name="千分位" xfId="1" builtinId="3"/>
    <cellStyle name="千分位 10 2" xfId="8" xr:uid="{1DDAA0B4-467C-4D5D-9EFD-90006DE1FFE2}"/>
    <cellStyle name="千分位 2" xfId="2" xr:uid="{87062C28-0AB4-4374-9C7D-4F2FE15B179C}"/>
    <cellStyle name="千分位 2 7 2" xfId="9" xr:uid="{CB003610-BB6E-4F69-A4EA-1EADBB30DBFA}"/>
    <cellStyle name="千分位 2 7 9" xfId="3" xr:uid="{054D3CB8-0B9E-4199-8FC2-F02A23632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589F-667D-48EF-8FB0-039DA691C524}">
  <dimension ref="A1:J40"/>
  <sheetViews>
    <sheetView tabSelected="1" view="pageBreakPreview" topLeftCell="A25" zoomScale="129" zoomScaleNormal="129" zoomScaleSheetLayoutView="129" workbookViewId="0">
      <selection activeCell="D26" sqref="D26"/>
    </sheetView>
  </sheetViews>
  <sheetFormatPr defaultRowHeight="16.2" x14ac:dyDescent="0.3"/>
  <cols>
    <col min="1" max="1" width="18.88671875" customWidth="1"/>
    <col min="2" max="2" width="19" customWidth="1"/>
    <col min="3" max="3" width="24.5546875" customWidth="1"/>
    <col min="4" max="4" width="18.33203125" bestFit="1" customWidth="1"/>
    <col min="5" max="5" width="15.21875" customWidth="1"/>
    <col min="6" max="6" width="8.21875" bestFit="1" customWidth="1"/>
    <col min="7" max="7" width="22.33203125" customWidth="1"/>
    <col min="8" max="8" width="0.109375" hidden="1" customWidth="1"/>
    <col min="9" max="10" width="8.88671875" hidden="1" customWidth="1"/>
  </cols>
  <sheetData>
    <row r="1" spans="1:8" ht="24.6" x14ac:dyDescent="0.3">
      <c r="A1" s="49" t="s">
        <v>23</v>
      </c>
      <c r="B1" s="49"/>
      <c r="C1" s="49"/>
      <c r="D1" s="49"/>
      <c r="E1" s="49"/>
      <c r="F1" s="49"/>
      <c r="G1" s="49"/>
      <c r="H1" s="50"/>
    </row>
    <row r="2" spans="1:8" x14ac:dyDescent="0.3">
      <c r="A2" s="51" t="s">
        <v>24</v>
      </c>
      <c r="B2" s="52"/>
      <c r="C2" s="52"/>
      <c r="D2" s="52"/>
      <c r="E2" s="52"/>
      <c r="F2" s="52"/>
      <c r="G2" s="52"/>
      <c r="H2" s="53"/>
    </row>
    <row r="3" spans="1:8" x14ac:dyDescent="0.3">
      <c r="A3" s="35"/>
      <c r="B3" s="35"/>
      <c r="C3" s="34"/>
      <c r="D3" s="33"/>
      <c r="E3" s="54" t="s">
        <v>48</v>
      </c>
      <c r="F3" s="54"/>
      <c r="G3" s="54"/>
      <c r="H3" s="32" t="s">
        <v>22</v>
      </c>
    </row>
    <row r="4" spans="1:8" x14ac:dyDescent="0.3">
      <c r="A4" s="55" t="s">
        <v>21</v>
      </c>
      <c r="B4" s="56" t="s">
        <v>20</v>
      </c>
      <c r="C4" s="55" t="s">
        <v>16</v>
      </c>
      <c r="D4" s="57" t="s">
        <v>19</v>
      </c>
      <c r="E4" s="59" t="s">
        <v>18</v>
      </c>
      <c r="F4" s="59"/>
      <c r="G4" s="59"/>
      <c r="H4" s="60" t="s">
        <v>17</v>
      </c>
    </row>
    <row r="5" spans="1:8" ht="32.4" x14ac:dyDescent="0.3">
      <c r="A5" s="55"/>
      <c r="B5" s="56"/>
      <c r="C5" s="55" t="s">
        <v>16</v>
      </c>
      <c r="D5" s="58"/>
      <c r="E5" s="8" t="s">
        <v>15</v>
      </c>
      <c r="F5" s="8" t="s">
        <v>14</v>
      </c>
      <c r="G5" s="8" t="s">
        <v>13</v>
      </c>
      <c r="H5" s="61"/>
    </row>
    <row r="6" spans="1:8" ht="32.4" x14ac:dyDescent="0.3">
      <c r="A6" s="15" t="s">
        <v>12</v>
      </c>
      <c r="B6" s="14"/>
      <c r="C6" s="14"/>
      <c r="D6" s="12"/>
      <c r="E6" s="13"/>
      <c r="F6" s="12"/>
      <c r="G6" s="12"/>
      <c r="H6" s="11"/>
    </row>
    <row r="7" spans="1:8" ht="28.5" customHeight="1" x14ac:dyDescent="0.3">
      <c r="A7" s="6" t="s">
        <v>25</v>
      </c>
      <c r="B7" s="21"/>
      <c r="C7" s="21"/>
      <c r="D7" s="31"/>
      <c r="E7" s="6"/>
      <c r="F7" s="6"/>
      <c r="G7" s="19"/>
      <c r="H7" s="30"/>
    </row>
    <row r="8" spans="1:8" ht="32.4" x14ac:dyDescent="0.3">
      <c r="A8" s="29"/>
      <c r="B8" s="28" t="s">
        <v>1</v>
      </c>
      <c r="C8" s="28"/>
      <c r="D8" s="27" t="s">
        <v>26</v>
      </c>
      <c r="E8" s="27">
        <f>SUM(E7:E7)</f>
        <v>0</v>
      </c>
      <c r="F8" s="27">
        <f>SUM(F7:F7)</f>
        <v>0</v>
      </c>
      <c r="G8" s="27">
        <f>SUM(G7:G7)</f>
        <v>0</v>
      </c>
      <c r="H8" s="27" t="s">
        <v>26</v>
      </c>
    </row>
    <row r="9" spans="1:8" x14ac:dyDescent="0.3">
      <c r="A9" s="16" t="s">
        <v>11</v>
      </c>
      <c r="B9" s="26"/>
      <c r="C9" s="26"/>
      <c r="D9" s="25"/>
      <c r="E9" s="24"/>
      <c r="F9" s="23"/>
      <c r="G9" s="23"/>
      <c r="H9" s="22"/>
    </row>
    <row r="10" spans="1:8" ht="90.6" customHeight="1" x14ac:dyDescent="0.3">
      <c r="A10" s="36" t="s">
        <v>27</v>
      </c>
      <c r="B10" s="21" t="s">
        <v>10</v>
      </c>
      <c r="C10" s="21" t="s">
        <v>6</v>
      </c>
      <c r="D10" s="20">
        <v>1500000</v>
      </c>
      <c r="E10" s="36">
        <v>153765</v>
      </c>
      <c r="F10" s="6">
        <v>0</v>
      </c>
      <c r="G10" s="40">
        <f>E10+F10</f>
        <v>153765</v>
      </c>
      <c r="H10" s="42">
        <f>D10-E10</f>
        <v>1346235</v>
      </c>
    </row>
    <row r="11" spans="1:8" ht="87" customHeight="1" x14ac:dyDescent="0.3">
      <c r="A11" s="36" t="s">
        <v>28</v>
      </c>
      <c r="B11" s="18" t="s">
        <v>9</v>
      </c>
      <c r="C11" s="18" t="s">
        <v>6</v>
      </c>
      <c r="D11" s="7">
        <v>19250000</v>
      </c>
      <c r="E11" s="36">
        <v>4279360</v>
      </c>
      <c r="F11" s="7">
        <v>0</v>
      </c>
      <c r="G11" s="40">
        <f t="shared" ref="G11:G15" si="0">E11+F11</f>
        <v>4279360</v>
      </c>
      <c r="H11" s="42">
        <f>D11-E11</f>
        <v>14970640</v>
      </c>
    </row>
    <row r="12" spans="1:8" ht="81" x14ac:dyDescent="0.3">
      <c r="A12" s="36" t="s">
        <v>29</v>
      </c>
      <c r="B12" s="18" t="s">
        <v>8</v>
      </c>
      <c r="C12" s="18" t="s">
        <v>6</v>
      </c>
      <c r="D12" s="7">
        <v>1050000</v>
      </c>
      <c r="E12" s="36">
        <v>28590</v>
      </c>
      <c r="F12" s="7">
        <v>0</v>
      </c>
      <c r="G12" s="40">
        <f t="shared" si="0"/>
        <v>28590</v>
      </c>
      <c r="H12" s="42">
        <f>D12-E12</f>
        <v>1021410</v>
      </c>
    </row>
    <row r="13" spans="1:8" ht="81" x14ac:dyDescent="0.3">
      <c r="A13" s="37" t="s">
        <v>25</v>
      </c>
      <c r="B13" s="18" t="s">
        <v>7</v>
      </c>
      <c r="C13" s="18" t="s">
        <v>6</v>
      </c>
      <c r="D13" s="7">
        <v>1000000</v>
      </c>
      <c r="E13" s="39">
        <v>0</v>
      </c>
      <c r="F13" s="7">
        <v>0</v>
      </c>
      <c r="G13" s="40">
        <f t="shared" si="0"/>
        <v>0</v>
      </c>
      <c r="H13" s="42">
        <f>D13-E13</f>
        <v>1000000</v>
      </c>
    </row>
    <row r="14" spans="1:8" ht="22.2" customHeight="1" x14ac:dyDescent="0.3">
      <c r="A14" s="17"/>
      <c r="B14" s="4" t="s">
        <v>1</v>
      </c>
      <c r="C14" s="4"/>
      <c r="D14" s="3">
        <f>SUM(D8:D13)</f>
        <v>22800000</v>
      </c>
      <c r="E14" s="3">
        <f>SUM(E8:E13)</f>
        <v>4461715</v>
      </c>
      <c r="F14" s="3">
        <f t="shared" ref="F14:H14" si="1">SUM(F8:F13)</f>
        <v>0</v>
      </c>
      <c r="G14" s="3">
        <f>SUM(G8:G13)</f>
        <v>4461715</v>
      </c>
      <c r="H14" s="3">
        <f t="shared" si="1"/>
        <v>18338285</v>
      </c>
    </row>
    <row r="15" spans="1:8" ht="98.25" customHeight="1" x14ac:dyDescent="0.3">
      <c r="A15" s="37" t="s">
        <v>25</v>
      </c>
      <c r="B15" s="10" t="s">
        <v>30</v>
      </c>
      <c r="C15" s="18" t="s">
        <v>32</v>
      </c>
      <c r="D15" s="8">
        <v>495000</v>
      </c>
      <c r="E15" s="36">
        <v>0</v>
      </c>
      <c r="F15" s="7">
        <v>0</v>
      </c>
      <c r="G15" s="40">
        <f t="shared" si="0"/>
        <v>0</v>
      </c>
      <c r="H15" s="42">
        <f>D15-E15</f>
        <v>495000</v>
      </c>
    </row>
    <row r="16" spans="1:8" ht="23.4" customHeight="1" x14ac:dyDescent="0.3">
      <c r="A16" s="17"/>
      <c r="B16" s="4" t="s">
        <v>1</v>
      </c>
      <c r="C16" s="4"/>
      <c r="D16" s="3">
        <f>SUM(D15)</f>
        <v>495000</v>
      </c>
      <c r="E16" s="3">
        <f>SUM(E15)</f>
        <v>0</v>
      </c>
      <c r="F16" s="3">
        <f t="shared" ref="F16:H16" si="2">SUM(F15)</f>
        <v>0</v>
      </c>
      <c r="G16" s="3">
        <f t="shared" si="2"/>
        <v>0</v>
      </c>
      <c r="H16" s="3">
        <f t="shared" si="2"/>
        <v>495000</v>
      </c>
    </row>
    <row r="17" spans="1:8" ht="32.4" x14ac:dyDescent="0.3">
      <c r="A17" s="16" t="s">
        <v>5</v>
      </c>
      <c r="B17" s="14"/>
      <c r="C17" s="14"/>
      <c r="D17" s="12"/>
      <c r="E17" s="13"/>
      <c r="F17" s="12"/>
      <c r="G17" s="12"/>
      <c r="H17" s="11"/>
    </row>
    <row r="18" spans="1:8" ht="108.6" customHeight="1" x14ac:dyDescent="0.3">
      <c r="A18" s="37" t="s">
        <v>25</v>
      </c>
      <c r="B18" s="9" t="s">
        <v>33</v>
      </c>
      <c r="C18" s="18" t="s">
        <v>31</v>
      </c>
      <c r="D18" s="38">
        <v>600000</v>
      </c>
      <c r="E18" s="39">
        <v>0</v>
      </c>
      <c r="F18" s="8">
        <v>0</v>
      </c>
      <c r="G18" s="41">
        <f>E18+F18</f>
        <v>0</v>
      </c>
      <c r="H18" s="43">
        <f>D18-E18</f>
        <v>600000</v>
      </c>
    </row>
    <row r="19" spans="1:8" ht="102" customHeight="1" x14ac:dyDescent="0.3">
      <c r="A19" s="36" t="s">
        <v>45</v>
      </c>
      <c r="B19" s="9" t="s">
        <v>35</v>
      </c>
      <c r="C19" s="18" t="s">
        <v>46</v>
      </c>
      <c r="D19" s="38">
        <v>2800000</v>
      </c>
      <c r="E19" s="39">
        <v>46750</v>
      </c>
      <c r="F19" s="8">
        <v>0</v>
      </c>
      <c r="G19" s="41">
        <v>46750</v>
      </c>
      <c r="H19" s="43">
        <v>1400000</v>
      </c>
    </row>
    <row r="20" spans="1:8" ht="102" customHeight="1" x14ac:dyDescent="0.3">
      <c r="A20" s="36" t="s">
        <v>36</v>
      </c>
      <c r="B20" s="9" t="s">
        <v>35</v>
      </c>
      <c r="C20" s="18" t="s">
        <v>46</v>
      </c>
      <c r="D20" s="38"/>
      <c r="E20" s="39">
        <v>16500</v>
      </c>
      <c r="F20" s="8">
        <v>0</v>
      </c>
      <c r="G20" s="41">
        <v>16500</v>
      </c>
      <c r="H20" s="43"/>
    </row>
    <row r="21" spans="1:8" ht="105.6" customHeight="1" x14ac:dyDescent="0.3">
      <c r="A21" s="36" t="s">
        <v>37</v>
      </c>
      <c r="B21" s="9" t="s">
        <v>35</v>
      </c>
      <c r="C21" s="18" t="s">
        <v>46</v>
      </c>
      <c r="D21" s="38"/>
      <c r="E21" s="39">
        <v>69750</v>
      </c>
      <c r="F21" s="8">
        <v>0</v>
      </c>
      <c r="G21" s="41">
        <v>69750</v>
      </c>
      <c r="H21" s="43"/>
    </row>
    <row r="22" spans="1:8" ht="90.6" customHeight="1" x14ac:dyDescent="0.3">
      <c r="A22" s="36" t="s">
        <v>38</v>
      </c>
      <c r="B22" s="9" t="s">
        <v>35</v>
      </c>
      <c r="C22" s="18" t="s">
        <v>46</v>
      </c>
      <c r="D22" s="38"/>
      <c r="E22" s="39">
        <v>242000</v>
      </c>
      <c r="F22" s="8">
        <v>0</v>
      </c>
      <c r="G22" s="41">
        <v>242000</v>
      </c>
      <c r="H22" s="43"/>
    </row>
    <row r="23" spans="1:8" ht="102" customHeight="1" x14ac:dyDescent="0.3">
      <c r="A23" s="36" t="s">
        <v>39</v>
      </c>
      <c r="B23" s="9" t="s">
        <v>35</v>
      </c>
      <c r="C23" s="18" t="s">
        <v>46</v>
      </c>
      <c r="D23" s="38"/>
      <c r="E23" s="39">
        <v>19250</v>
      </c>
      <c r="F23" s="8">
        <v>0</v>
      </c>
      <c r="G23" s="41">
        <v>19250</v>
      </c>
      <c r="H23" s="43"/>
    </row>
    <row r="24" spans="1:8" ht="90.6" customHeight="1" x14ac:dyDescent="0.3">
      <c r="A24" s="36" t="s">
        <v>40</v>
      </c>
      <c r="B24" s="9" t="s">
        <v>35</v>
      </c>
      <c r="C24" s="18" t="s">
        <v>46</v>
      </c>
      <c r="D24" s="38"/>
      <c r="E24" s="39">
        <v>13000</v>
      </c>
      <c r="F24" s="8">
        <v>0</v>
      </c>
      <c r="G24" s="41">
        <v>13000</v>
      </c>
      <c r="H24" s="43"/>
    </row>
    <row r="25" spans="1:8" ht="108.6" customHeight="1" x14ac:dyDescent="0.3">
      <c r="A25" s="36" t="s">
        <v>41</v>
      </c>
      <c r="B25" s="9" t="s">
        <v>35</v>
      </c>
      <c r="C25" s="18" t="s">
        <v>46</v>
      </c>
      <c r="D25" s="38"/>
      <c r="E25" s="39">
        <v>392750</v>
      </c>
      <c r="F25" s="8">
        <v>0</v>
      </c>
      <c r="G25" s="41">
        <v>392750</v>
      </c>
      <c r="H25" s="43"/>
    </row>
    <row r="26" spans="1:8" ht="100.2" customHeight="1" x14ac:dyDescent="0.3">
      <c r="A26" s="36" t="s">
        <v>42</v>
      </c>
      <c r="B26" s="9" t="s">
        <v>35</v>
      </c>
      <c r="C26" s="18" t="s">
        <v>46</v>
      </c>
      <c r="D26" s="38"/>
      <c r="E26" s="39">
        <v>0</v>
      </c>
      <c r="F26" s="8">
        <v>0</v>
      </c>
      <c r="G26" s="41">
        <v>0</v>
      </c>
      <c r="H26" s="43"/>
    </row>
    <row r="27" spans="1:8" ht="104.4" customHeight="1" x14ac:dyDescent="0.3">
      <c r="A27" s="36" t="s">
        <v>47</v>
      </c>
      <c r="B27" s="9" t="s">
        <v>35</v>
      </c>
      <c r="C27" s="18" t="s">
        <v>46</v>
      </c>
      <c r="D27" s="38"/>
      <c r="E27" s="39">
        <v>0</v>
      </c>
      <c r="F27" s="8">
        <v>0</v>
      </c>
      <c r="G27" s="41">
        <v>0</v>
      </c>
      <c r="H27" s="43"/>
    </row>
    <row r="28" spans="1:8" ht="90.6" customHeight="1" x14ac:dyDescent="0.3">
      <c r="A28" s="36" t="s">
        <v>43</v>
      </c>
      <c r="B28" s="9" t="s">
        <v>35</v>
      </c>
      <c r="C28" s="18" t="s">
        <v>46</v>
      </c>
      <c r="D28" s="38"/>
      <c r="E28" s="39">
        <v>0</v>
      </c>
      <c r="F28" s="8">
        <v>0</v>
      </c>
      <c r="G28" s="41">
        <v>0</v>
      </c>
      <c r="H28" s="43"/>
    </row>
    <row r="29" spans="1:8" ht="100.8" customHeight="1" x14ac:dyDescent="0.3">
      <c r="A29" s="36" t="s">
        <v>38</v>
      </c>
      <c r="B29" s="9" t="s">
        <v>44</v>
      </c>
      <c r="C29" s="18" t="s">
        <v>46</v>
      </c>
      <c r="D29" s="38"/>
      <c r="E29" s="39">
        <v>0</v>
      </c>
      <c r="F29" s="8">
        <v>0</v>
      </c>
      <c r="G29" s="41">
        <v>0</v>
      </c>
      <c r="H29" s="43"/>
    </row>
    <row r="30" spans="1:8" ht="90.6" customHeight="1" x14ac:dyDescent="0.3">
      <c r="A30" s="36" t="s">
        <v>45</v>
      </c>
      <c r="B30" s="9" t="s">
        <v>44</v>
      </c>
      <c r="C30" s="18" t="s">
        <v>46</v>
      </c>
      <c r="D30" s="38"/>
      <c r="E30" s="39">
        <v>0</v>
      </c>
      <c r="F30" s="8">
        <v>0</v>
      </c>
      <c r="G30" s="41">
        <v>0</v>
      </c>
      <c r="H30" s="43"/>
    </row>
    <row r="31" spans="1:8" ht="105" customHeight="1" x14ac:dyDescent="0.3">
      <c r="A31" s="36" t="s">
        <v>39</v>
      </c>
      <c r="B31" s="9" t="s">
        <v>44</v>
      </c>
      <c r="C31" s="18" t="s">
        <v>46</v>
      </c>
      <c r="D31" s="38"/>
      <c r="E31" s="39">
        <v>0</v>
      </c>
      <c r="F31" s="8">
        <v>0</v>
      </c>
      <c r="G31" s="41">
        <v>0</v>
      </c>
      <c r="H31" s="43"/>
    </row>
    <row r="32" spans="1:8" ht="109.2" customHeight="1" x14ac:dyDescent="0.3">
      <c r="A32" s="36" t="s">
        <v>40</v>
      </c>
      <c r="B32" s="9" t="s">
        <v>44</v>
      </c>
      <c r="C32" s="18" t="s">
        <v>46</v>
      </c>
      <c r="D32" s="38"/>
      <c r="E32" s="39">
        <v>0</v>
      </c>
      <c r="F32" s="8">
        <v>0</v>
      </c>
      <c r="G32" s="41">
        <v>0</v>
      </c>
      <c r="H32" s="43"/>
    </row>
    <row r="33" spans="1:8" x14ac:dyDescent="0.3">
      <c r="A33" s="5"/>
      <c r="B33" s="4" t="s">
        <v>1</v>
      </c>
      <c r="C33" s="4"/>
      <c r="D33" s="3">
        <f>SUM(D18:D32)</f>
        <v>3400000</v>
      </c>
      <c r="E33" s="3">
        <f>SUM(E18:E32)</f>
        <v>800000</v>
      </c>
      <c r="F33" s="3">
        <f>SUM(F18:F32)</f>
        <v>0</v>
      </c>
      <c r="G33" s="3">
        <f>SUM(G18:G32)</f>
        <v>800000</v>
      </c>
      <c r="H33" s="3">
        <f>SUM(H18:H32)</f>
        <v>2000000</v>
      </c>
    </row>
    <row r="34" spans="1:8" x14ac:dyDescent="0.3">
      <c r="A34" s="15" t="s">
        <v>4</v>
      </c>
      <c r="B34" s="14"/>
      <c r="C34" s="14"/>
      <c r="D34" s="12"/>
      <c r="E34" s="13"/>
      <c r="F34" s="12"/>
      <c r="G34" s="12"/>
      <c r="H34" s="11"/>
    </row>
    <row r="35" spans="1:8" ht="97.2" x14ac:dyDescent="0.3">
      <c r="A35" s="36" t="s">
        <v>34</v>
      </c>
      <c r="B35" s="10" t="s">
        <v>3</v>
      </c>
      <c r="C35" s="9" t="s">
        <v>2</v>
      </c>
      <c r="D35" s="8">
        <v>2100000</v>
      </c>
      <c r="E35" s="39">
        <v>331000</v>
      </c>
      <c r="F35" s="6">
        <v>0</v>
      </c>
      <c r="G35" s="36">
        <f>E35+F35</f>
        <v>331000</v>
      </c>
      <c r="H35" s="44">
        <f>D35-G35</f>
        <v>1769000</v>
      </c>
    </row>
    <row r="36" spans="1:8" x14ac:dyDescent="0.3">
      <c r="A36" s="5"/>
      <c r="B36" s="4" t="s">
        <v>1</v>
      </c>
      <c r="C36" s="4"/>
      <c r="D36" s="3">
        <f>SUM(D35)</f>
        <v>2100000</v>
      </c>
      <c r="E36" s="3">
        <f>SUM(E35)</f>
        <v>331000</v>
      </c>
      <c r="F36" s="3">
        <f>SUM(F35)</f>
        <v>0</v>
      </c>
      <c r="G36" s="3">
        <f>SUM(G35)</f>
        <v>331000</v>
      </c>
      <c r="H36" s="3">
        <f>SUM(H35)</f>
        <v>1769000</v>
      </c>
    </row>
    <row r="37" spans="1:8" ht="19.8" x14ac:dyDescent="0.3">
      <c r="A37" s="45" t="s">
        <v>0</v>
      </c>
      <c r="B37" s="46" t="e">
        <f>#REF!</f>
        <v>#REF!</v>
      </c>
      <c r="C37" s="2"/>
      <c r="D37" s="1">
        <f>SUM(N7,D8,D14,D16,D33,D36)</f>
        <v>28795000</v>
      </c>
      <c r="E37" s="1">
        <f>SUM(O7,E8,E14,E16,E33,E36)</f>
        <v>5592715</v>
      </c>
      <c r="F37" s="1">
        <f>SUM(P7,F8,F14,F16,F33,F36)</f>
        <v>0</v>
      </c>
      <c r="G37" s="1">
        <f>SUM(Q7,G8,G14,G16,G33,G36)</f>
        <v>5592715</v>
      </c>
      <c r="H37" s="1">
        <f>SUM(H8,H14,H16,H33,H36)</f>
        <v>22602285</v>
      </c>
    </row>
    <row r="38" spans="1:8" x14ac:dyDescent="0.3">
      <c r="A38" s="47" t="s">
        <v>49</v>
      </c>
      <c r="B38" s="47"/>
      <c r="C38" s="47"/>
      <c r="D38" s="47"/>
      <c r="E38" s="47"/>
      <c r="F38" s="47"/>
      <c r="G38" s="47"/>
      <c r="H38" s="47"/>
    </row>
    <row r="39" spans="1:8" x14ac:dyDescent="0.3">
      <c r="A39" s="48"/>
      <c r="B39" s="48"/>
      <c r="C39" s="48"/>
      <c r="D39" s="48"/>
      <c r="E39" s="48"/>
      <c r="F39" s="48"/>
      <c r="G39" s="48"/>
      <c r="H39" s="48"/>
    </row>
    <row r="40" spans="1:8" x14ac:dyDescent="0.3">
      <c r="A40" s="48"/>
      <c r="B40" s="48"/>
      <c r="C40" s="48"/>
      <c r="D40" s="48"/>
      <c r="E40" s="48"/>
      <c r="F40" s="48"/>
      <c r="G40" s="48"/>
      <c r="H40" s="48"/>
    </row>
  </sheetData>
  <mergeCells count="11">
    <mergeCell ref="A37:B37"/>
    <mergeCell ref="A38:H40"/>
    <mergeCell ref="A1:H1"/>
    <mergeCell ref="A2:H2"/>
    <mergeCell ref="E3:G3"/>
    <mergeCell ref="A4:A5"/>
    <mergeCell ref="B4:B5"/>
    <mergeCell ref="C4:C5"/>
    <mergeCell ref="D4:D5"/>
    <mergeCell ref="E4:G4"/>
    <mergeCell ref="H4:H5"/>
  </mergeCells>
  <phoneticPr fontId="2" type="noConversion"/>
  <pageMargins left="0.2" right="0.25" top="0.25" bottom="0.25" header="0.05" footer="0.05"/>
  <pageSetup paperSize="9" scale="75" fitToHeight="0" orientation="portrait" r:id="rId1"/>
  <rowBreaks count="1" manualBreakCount="1">
    <brk id="1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臺中市勞工權益基金114年度第1季-補、捐(獎)助其他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勞動基準科 勞工局</dc:creator>
  <cp:lastModifiedBy>施眉曲</cp:lastModifiedBy>
  <cp:lastPrinted>2025-04-11T01:46:08Z</cp:lastPrinted>
  <dcterms:created xsi:type="dcterms:W3CDTF">2025-03-31T03:52:09Z</dcterms:created>
  <dcterms:modified xsi:type="dcterms:W3CDTF">2025-04-16T07:40:10Z</dcterms:modified>
</cp:coreProperties>
</file>